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1 год" sheetId="1" r:id="rId1"/>
  </sheets>
  <definedNames>
    <definedName name="_xlnm.Print_Titles" localSheetId="0">'2021 год'!$11:$15</definedName>
    <definedName name="_xlnm.Print_Area" localSheetId="0">'2021 год'!$A$1:$D$117</definedName>
  </definedNames>
  <calcPr fullCalcOnLoad="1"/>
</workbook>
</file>

<file path=xl/sharedStrings.xml><?xml version="1.0" encoding="utf-8"?>
<sst xmlns="http://schemas.openxmlformats.org/spreadsheetml/2006/main" count="100" uniqueCount="89">
  <si>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</si>
  <si>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</si>
  <si>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</si>
  <si>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</si>
  <si>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</si>
  <si>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</si>
  <si>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</si>
  <si>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</si>
  <si>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</si>
  <si>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</si>
  <si>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</si>
  <si>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</si>
  <si>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</si>
  <si>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</si>
  <si>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</si>
  <si>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</si>
  <si>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</si>
  <si>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</si>
  <si>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</si>
  <si>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</si>
  <si>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</si>
  <si>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</si>
  <si>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</si>
  <si>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</si>
  <si>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</si>
  <si>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</si>
  <si>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</si>
  <si>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</si>
  <si>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</si>
  <si>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</si>
  <si>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</si>
  <si>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</si>
  <si>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</si>
  <si>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</si>
  <si>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</si>
  <si>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</si>
  <si>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</si>
  <si>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</si>
  <si>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</si>
  <si>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</si>
  <si>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2.Субсидия на комплектование книжных фондов библиотек муниципальных образований</t>
  </si>
  <si>
    <t>1.Субсидия на софинансирование муниципальных программ по работе с молодежью</t>
  </si>
  <si>
    <t>3.Субсидия на приобретение основных средств для муниципальных учреждений культуры</t>
  </si>
  <si>
    <t xml:space="preserve">4. Государственная поддержка отрасли культуры 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</si>
  <si>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</si>
  <si>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</si>
  <si>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</si>
  <si>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</si>
  <si>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5. Субсидия на государственную поддержку отрасли культуры (гос.поддержка лучших сельских учреждений культуры)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</si>
  <si>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</si>
  <si>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906 0801 99 1 00 71180 612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(на приобретение вокальных радиосистем)</t>
    </r>
  </si>
  <si>
    <t>Иные межбюджетные трансферты за счет средств Резервного фонда Правительства (Орловское сп приобретение кресел с установкой)</t>
  </si>
  <si>
    <r>
      <rPr>
        <b/>
        <sz val="14"/>
        <rFont val="Times New Roman"/>
        <family val="1"/>
      </rPr>
      <t>902 0909 01 5 0058300 612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</si>
  <si>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Быстрянская СОШ компьютеры в сборе, школьные доски)</t>
    </r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</si>
  <si>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</si>
  <si>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r>
      <rPr>
        <b/>
        <sz val="14"/>
        <rFont val="Times New Roman"/>
        <family val="1"/>
      </rPr>
      <t>902 0902 99 1 0071181 612</t>
    </r>
    <r>
      <rPr>
        <sz val="14"/>
        <rFont val="Times New Roman"/>
        <family val="1"/>
      </rPr>
      <t xml:space="preserve"> Межбюджетные трансферты за счет средств резервного фонда Правительства Ростовской области  в целях финансового обеспечения мероприятий, связанных с профилактикой и устранением последствий распространения коронавирусной инфекции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</si>
  <si>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</si>
  <si>
    <r>
      <rPr>
        <b/>
        <sz val="14"/>
        <rFont val="Times New Roman"/>
        <family val="1"/>
      </rPr>
      <t xml:space="preserve">907 0702 99 1 0071180 612 </t>
    </r>
    <r>
      <rPr>
        <sz val="14"/>
        <rFont val="Times New Roman"/>
        <family val="1"/>
      </rPr>
      <t>Иные межбюджетные трансферты за счет средств Резервного фонда Правительства (МБОУ  Каменно-балковская СОШ (компьютерное оборудование))</t>
    </r>
  </si>
  <si>
    <r>
      <rPr>
        <b/>
        <sz val="14"/>
        <rFont val="Times New Roman"/>
        <family val="1"/>
      </rPr>
      <t>902 0909 01 5 0058330 612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</t>
    </r>
  </si>
  <si>
    <r>
      <rPr>
        <b/>
        <sz val="14"/>
        <rFont val="Times New Roman"/>
        <family val="1"/>
      </rPr>
      <t>902 0902 99 1 0071180 612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(оборудование для физиотерапевтического отделения)</t>
    </r>
  </si>
  <si>
    <r>
      <rPr>
        <b/>
        <sz val="14"/>
        <rFont val="Times New Roman"/>
        <family val="1"/>
      </rPr>
      <t>902 0909 01 5 0058360 612</t>
    </r>
    <r>
      <rPr>
        <sz val="14"/>
        <rFont val="Times New Roman"/>
        <family val="1"/>
      </rPr>
      <t xml:space="preserve"> Иные межбюджетные трансферты на 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</si>
  <si>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902 0902 99 9 0071340 612</t>
    </r>
    <r>
      <rPr>
        <sz val="14"/>
        <rFont val="Times New Roman"/>
        <family val="1"/>
      </rPr>
      <t xml:space="preserve"> Иные межбюджетные трансферты на финансовое обеспечение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(осуществление выплат стимулирующего характера за особые условия труда медицинским работникам, оказывающим первичную медико- санитарную помощь гражданам, в условиях предотвращения распостранения новой коронавирусной инфекции (COVID - 19))</t>
    </r>
  </si>
  <si>
    <r>
      <rPr>
        <b/>
        <sz val="14"/>
        <rFont val="Times New Roman"/>
        <family val="1"/>
      </rPr>
      <t xml:space="preserve">902 0901 99 9 0071340 612 </t>
    </r>
    <r>
      <rPr>
        <sz val="14"/>
        <rFont val="Times New Roman"/>
        <family val="1"/>
      </rPr>
      <t>Иные межбюджетные трансферты на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части обеспечения питанием медицинских работников медицинских организаций, оказывающих медицинскую помощь больным коронавирусной инфекцией (COVID-19)</t>
    </r>
  </si>
  <si>
    <t>1.Орловское с/п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</si>
  <si>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</si>
  <si>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Волочаевское с/п </t>
  </si>
  <si>
    <t xml:space="preserve">Красноармейское с/п </t>
  </si>
  <si>
    <t>Выделено на 2021 год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</si>
  <si>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</si>
  <si>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</si>
  <si>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</si>
  <si>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</si>
  <si>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</si>
  <si>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6. Субсидия на реализацию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</t>
  </si>
  <si>
    <t>2.Субсидия на приобретение транспортных средств (автобусов) для перевозки детей</t>
  </si>
  <si>
    <t>3.Субсидия на обеспечение образовательных организаций материально- технической базой для внедрения цифровой образовательной среды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</si>
  <si>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</si>
  <si>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</si>
  <si>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</si>
  <si>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r>
      <rPr>
        <b/>
        <sz val="14"/>
        <rFont val="Times New Roman"/>
        <family val="1"/>
      </rPr>
      <t>902 0902 99 9 0071340 612</t>
    </r>
    <r>
      <rPr>
        <sz val="14"/>
        <rFont val="Times New Roman"/>
        <family val="1"/>
      </rPr>
      <t xml:space="preserve"> Иные межбюджетные трансферты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  </r>
  </si>
  <si>
    <t>3.Субсидия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</si>
  <si>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</si>
  <si>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Поступило на 01.06.2021 года</t>
  </si>
  <si>
    <t>7. Субсидия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</si>
  <si>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</si>
  <si>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</si>
  <si>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</si>
  <si>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</si>
  <si>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июня 2021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</si>
</sst>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206" fontId="6" fillId="0" borderId="10" xfId="54" applyNumberFormat="1" applyFont="1" applyFill="1" applyBorder="1" applyAlignment="1">
      <alignment horizontal="center" vertical="center" wrapText="1"/>
      <protection/>
    </xf>
    <xf numFmtId="206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95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Border="1" applyAlignment="1">
      <alignment vertical="top" wrapText="1"/>
      <protection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tabSelected="1" zoomScale="80" zoomScaleNormal="80" zoomScaleSheetLayoutView="75" zoomScalePageLayoutView="0" workbookViewId="0" topLeftCell="A9">
      <selection activeCell="E16" sqref="E16:I24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 hidden="1">
      <c r="A1" s="63"/>
      <c r="B1" s="63"/>
      <c r="C1" s="63"/>
      <c r="D1" s="63"/>
    </row>
    <row r="2" ht="15" customHeight="1" hidden="1"/>
    <row r="3" ht="38.25" customHeight="1" hidden="1">
      <c r="D3" s="8"/>
    </row>
    <row r="4" spans="1:4" ht="18.75" customHeight="1" hidden="1">
      <c r="A4" s="64"/>
      <c r="B4" s="64"/>
      <c r="C4" s="64"/>
      <c r="D4" s="64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67" t="s">
        <v>88</v>
      </c>
      <c r="B9" s="67"/>
      <c r="C9" s="67"/>
      <c r="D9" s="67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6" t="s">
        <v>0</v>
      </c>
      <c r="B11" s="65" t="s">
        <v>67</v>
      </c>
      <c r="C11" s="66" t="s">
        <v>82</v>
      </c>
      <c r="D11" s="66" t="s">
        <v>6</v>
      </c>
    </row>
    <row r="12" spans="1:4" ht="18" customHeight="1">
      <c r="A12" s="66"/>
      <c r="B12" s="65"/>
      <c r="C12" s="66"/>
      <c r="D12" s="66"/>
    </row>
    <row r="13" spans="1:4" ht="10.5" customHeight="1">
      <c r="A13" s="66"/>
      <c r="B13" s="65"/>
      <c r="C13" s="66"/>
      <c r="D13" s="66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13</v>
      </c>
      <c r="B16" s="32"/>
      <c r="C16" s="33"/>
      <c r="D16" s="4"/>
      <c r="F16" s="42"/>
      <c r="G16" s="39"/>
    </row>
    <row r="17" spans="1:6" s="12" customFormat="1" ht="22.5" customHeight="1">
      <c r="A17" s="2" t="s">
        <v>4</v>
      </c>
      <c r="B17" s="47">
        <f>B20+B53</f>
        <v>76245.40000000002</v>
      </c>
      <c r="C17" s="55">
        <f>C20+C53</f>
        <v>30336.62886</v>
      </c>
      <c r="D17" s="47">
        <f>D20+D53</f>
        <v>-45908.77114000001</v>
      </c>
      <c r="F17" s="6"/>
    </row>
    <row r="18" spans="1:6" s="12" customFormat="1" ht="22.5" customHeight="1">
      <c r="A18" s="1" t="s">
        <v>10</v>
      </c>
      <c r="B18" s="47">
        <f>B46</f>
        <v>800</v>
      </c>
      <c r="C18" s="47">
        <f>C46</f>
        <v>786.50603</v>
      </c>
      <c r="D18" s="47">
        <f>D46</f>
        <v>-13.49396999999999</v>
      </c>
      <c r="F18" s="38"/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B22+B29+B39+B48</f>
        <v>58710.500000000015</v>
      </c>
      <c r="C20" s="47">
        <f>C22+C29+C39+C48</f>
        <v>30336.62886</v>
      </c>
      <c r="D20" s="47">
        <f>C20-B20</f>
        <v>-28373.871140000014</v>
      </c>
    </row>
    <row r="21" spans="1:4" s="13" customFormat="1" ht="18.75">
      <c r="A21" s="1" t="s">
        <v>11</v>
      </c>
      <c r="B21" s="47">
        <f>B24+B42</f>
        <v>4096.099999999999</v>
      </c>
      <c r="C21" s="47">
        <f>C24+C42</f>
        <v>18.63642</v>
      </c>
      <c r="D21" s="47">
        <f>D24+D42</f>
        <v>-4077.4635799999996</v>
      </c>
    </row>
    <row r="22" spans="1:8" s="13" customFormat="1" ht="21" customHeight="1">
      <c r="A22" s="1" t="s">
        <v>27</v>
      </c>
      <c r="B22" s="47">
        <f>B23+B24+B25+B26+B27+B28</f>
        <v>22542.9</v>
      </c>
      <c r="C22" s="47">
        <f>C23+C24+C25+C26+C27+C28</f>
        <v>6204.59898</v>
      </c>
      <c r="D22" s="47">
        <f>D23+D24+D25+D26+D27+D28</f>
        <v>-16338.301019999999</v>
      </c>
      <c r="G22" s="43"/>
      <c r="H22" s="44"/>
    </row>
    <row r="23" spans="1:8" s="12" customFormat="1" ht="28.5" customHeight="1">
      <c r="A23" s="3" t="s">
        <v>32</v>
      </c>
      <c r="B23" s="31">
        <v>1976.7</v>
      </c>
      <c r="C23" s="31">
        <v>555.94978</v>
      </c>
      <c r="D23" s="31">
        <f aca="true" t="shared" si="0" ref="D23:D28">C23-B23</f>
        <v>-1420.75022</v>
      </c>
      <c r="G23" s="38"/>
      <c r="H23" s="38"/>
    </row>
    <row r="24" spans="1:9" s="12" customFormat="1" ht="46.5" customHeight="1">
      <c r="A24" s="20" t="s">
        <v>74</v>
      </c>
      <c r="B24" s="31">
        <v>4074.7</v>
      </c>
      <c r="C24" s="58">
        <v>0</v>
      </c>
      <c r="D24" s="31">
        <f t="shared" si="0"/>
        <v>-4074.7</v>
      </c>
      <c r="G24" s="38"/>
      <c r="H24" s="38"/>
      <c r="I24" s="38"/>
    </row>
    <row r="25" spans="1:4" s="12" customFormat="1" ht="67.5" customHeight="1" hidden="1">
      <c r="A25" s="20" t="s">
        <v>75</v>
      </c>
      <c r="B25" s="31"/>
      <c r="C25" s="31"/>
      <c r="D25" s="31">
        <f t="shared" si="0"/>
        <v>0</v>
      </c>
    </row>
    <row r="26" spans="1:4" s="12" customFormat="1" ht="64.5" customHeight="1">
      <c r="A26" s="20" t="s">
        <v>80</v>
      </c>
      <c r="B26" s="31">
        <v>3158.1</v>
      </c>
      <c r="C26" s="31">
        <v>0</v>
      </c>
      <c r="D26" s="31">
        <f t="shared" si="0"/>
        <v>-3158.1</v>
      </c>
    </row>
    <row r="27" spans="1:4" s="12" customFormat="1" ht="102.75" customHeight="1" hidden="1">
      <c r="A27" s="20" t="s">
        <v>76</v>
      </c>
      <c r="B27" s="31"/>
      <c r="C27" s="31"/>
      <c r="D27" s="31">
        <f t="shared" si="0"/>
        <v>0</v>
      </c>
    </row>
    <row r="28" spans="1:4" s="12" customFormat="1" ht="57" customHeight="1">
      <c r="A28" s="20" t="s">
        <v>81</v>
      </c>
      <c r="B28" s="31">
        <v>13333.4</v>
      </c>
      <c r="C28" s="54">
        <f>5648.6492</f>
        <v>5648.6492</v>
      </c>
      <c r="D28" s="31">
        <f t="shared" si="0"/>
        <v>-7684.7508</v>
      </c>
    </row>
    <row r="29" spans="1:4" s="12" customFormat="1" ht="33.75" customHeight="1">
      <c r="A29" s="19" t="s">
        <v>15</v>
      </c>
      <c r="B29" s="47">
        <f>B30+B33+B31+B34+B35+B36+B37+B38+B32</f>
        <v>451.70000000000005</v>
      </c>
      <c r="C29" s="47">
        <f>C30+C33+C31+C34+C35+C36+C37+C38+C32</f>
        <v>293.25368000000003</v>
      </c>
      <c r="D29" s="47">
        <f>D30+D33+D31+D34+D35+D36+D37+D38+D32</f>
        <v>-158.44632000000001</v>
      </c>
    </row>
    <row r="30" spans="1:4" s="12" customFormat="1" ht="45" customHeight="1">
      <c r="A30" s="20" t="s">
        <v>41</v>
      </c>
      <c r="B30" s="31">
        <v>156.9</v>
      </c>
      <c r="C30" s="31">
        <v>0</v>
      </c>
      <c r="D30" s="31">
        <f aca="true" t="shared" si="1" ref="D30:D38">C30-B30</f>
        <v>-156.9</v>
      </c>
    </row>
    <row r="31" spans="1:4" s="12" customFormat="1" ht="45.75" customHeight="1">
      <c r="A31" s="20" t="s">
        <v>40</v>
      </c>
      <c r="B31" s="31">
        <v>194.6</v>
      </c>
      <c r="C31" s="31">
        <v>193.25368</v>
      </c>
      <c r="D31" s="31">
        <f t="shared" si="1"/>
        <v>-1.3463199999999915</v>
      </c>
    </row>
    <row r="32" spans="1:4" s="12" customFormat="1" ht="51" customHeight="1" hidden="1">
      <c r="A32" s="20" t="s">
        <v>42</v>
      </c>
      <c r="B32" s="31"/>
      <c r="C32" s="31"/>
      <c r="D32" s="31">
        <f t="shared" si="1"/>
        <v>0</v>
      </c>
    </row>
    <row r="33" spans="1:4" s="12" customFormat="1" ht="33.75" customHeight="1">
      <c r="A33" s="20" t="s">
        <v>43</v>
      </c>
      <c r="B33" s="31">
        <v>100.2</v>
      </c>
      <c r="C33" s="31">
        <v>100</v>
      </c>
      <c r="D33" s="31">
        <f>C33-B33</f>
        <v>-0.20000000000000284</v>
      </c>
    </row>
    <row r="34" spans="1:4" s="12" customFormat="1" ht="63.75" customHeight="1" hidden="1">
      <c r="A34" s="45" t="s">
        <v>48</v>
      </c>
      <c r="B34" s="31"/>
      <c r="C34" s="54"/>
      <c r="D34" s="31">
        <f>C34-B34</f>
        <v>0</v>
      </c>
    </row>
    <row r="35" spans="1:4" s="12" customFormat="1" ht="69" customHeight="1" hidden="1">
      <c r="A35" s="20" t="s">
        <v>49</v>
      </c>
      <c r="B35" s="31"/>
      <c r="C35" s="54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4" s="13" customFormat="1" ht="28.5" customHeight="1">
      <c r="A39" s="1" t="s">
        <v>14</v>
      </c>
      <c r="B39" s="47">
        <f>B40+B41+B42+B43+B44+B45+B46+B47</f>
        <v>35173.100000000006</v>
      </c>
      <c r="C39" s="47">
        <f>C40+C41+C42+C43+C44+C45+C46+C47</f>
        <v>23584.79911</v>
      </c>
      <c r="D39" s="47">
        <f aca="true" t="shared" si="2" ref="D39:D44">C39-B39</f>
        <v>-11588.300890000006</v>
      </c>
    </row>
    <row r="40" spans="1:4" s="12" customFormat="1" ht="82.5" customHeight="1" hidden="1">
      <c r="A40" s="3" t="s">
        <v>44</v>
      </c>
      <c r="B40" s="31"/>
      <c r="C40" s="31"/>
      <c r="D40" s="31">
        <f t="shared" si="2"/>
        <v>0</v>
      </c>
    </row>
    <row r="41" spans="1:4" s="12" customFormat="1" ht="39.75" customHeight="1">
      <c r="A41" s="29" t="s">
        <v>68</v>
      </c>
      <c r="B41" s="31">
        <v>3678.4</v>
      </c>
      <c r="C41" s="51">
        <v>3678.2424</v>
      </c>
      <c r="D41" s="31">
        <f t="shared" si="2"/>
        <v>-0.15760000000000218</v>
      </c>
    </row>
    <row r="42" spans="1:4" s="12" customFormat="1" ht="42.75" customHeight="1">
      <c r="A42" s="3" t="s">
        <v>69</v>
      </c>
      <c r="B42" s="31">
        <v>21.4</v>
      </c>
      <c r="C42" s="31">
        <v>18.63642</v>
      </c>
      <c r="D42" s="31">
        <f t="shared" si="2"/>
        <v>-2.7635799999999975</v>
      </c>
    </row>
    <row r="43" spans="1:4" s="12" customFormat="1" ht="57" customHeight="1">
      <c r="A43" s="3" t="s">
        <v>70</v>
      </c>
      <c r="B43" s="31">
        <v>362.5</v>
      </c>
      <c r="C43" s="31">
        <v>31.21908</v>
      </c>
      <c r="D43" s="31">
        <f t="shared" si="2"/>
        <v>-331.28092</v>
      </c>
    </row>
    <row r="44" spans="1:4" s="12" customFormat="1" ht="62.25" customHeight="1">
      <c r="A44" s="3" t="s">
        <v>71</v>
      </c>
      <c r="B44" s="31">
        <v>4614.9</v>
      </c>
      <c r="C44" s="54">
        <f>613.8733+231.6296</f>
        <v>845.5029</v>
      </c>
      <c r="D44" s="31">
        <f t="shared" si="2"/>
        <v>-3769.3970999999997</v>
      </c>
    </row>
    <row r="45" spans="1:6" s="12" customFormat="1" ht="255" customHeight="1">
      <c r="A45" s="3" t="s">
        <v>72</v>
      </c>
      <c r="B45" s="31">
        <v>19058.9</v>
      </c>
      <c r="C45" s="31">
        <v>18224.69228</v>
      </c>
      <c r="D45" s="31">
        <f aca="true" t="shared" si="3" ref="D45:D52">C45-B45</f>
        <v>-834.2077200000022</v>
      </c>
      <c r="F45" s="41"/>
    </row>
    <row r="46" spans="1:4" s="12" customFormat="1" ht="159.75" customHeight="1">
      <c r="A46" s="3" t="s">
        <v>73</v>
      </c>
      <c r="B46" s="31">
        <v>800</v>
      </c>
      <c r="C46" s="54">
        <v>786.50603</v>
      </c>
      <c r="D46" s="31">
        <f t="shared" si="3"/>
        <v>-13.49396999999999</v>
      </c>
    </row>
    <row r="47" spans="1:4" s="12" customFormat="1" ht="99" customHeight="1">
      <c r="A47" s="61" t="s">
        <v>83</v>
      </c>
      <c r="B47" s="31">
        <v>6637</v>
      </c>
      <c r="C47" s="31">
        <v>0</v>
      </c>
      <c r="D47" s="31">
        <f t="shared" si="3"/>
        <v>-6637</v>
      </c>
    </row>
    <row r="48" spans="1:4" s="12" customFormat="1" ht="44.25" customHeight="1">
      <c r="A48" s="1" t="s">
        <v>38</v>
      </c>
      <c r="B48" s="47">
        <f>B49+B50</f>
        <v>542.8</v>
      </c>
      <c r="C48" s="47">
        <f>C49+C50</f>
        <v>253.97709</v>
      </c>
      <c r="D48" s="47">
        <f>D49+D50</f>
        <v>-288.82291</v>
      </c>
    </row>
    <row r="49" spans="1:4" s="12" customFormat="1" ht="87.75" customHeight="1">
      <c r="A49" s="40" t="s">
        <v>45</v>
      </c>
      <c r="B49" s="31">
        <v>341.7</v>
      </c>
      <c r="C49" s="54">
        <f>29.474+19.06721+19.83136</f>
        <v>68.37257</v>
      </c>
      <c r="D49" s="31">
        <f t="shared" si="3"/>
        <v>-273.32743</v>
      </c>
    </row>
    <row r="50" spans="1:4" s="12" customFormat="1" ht="32.25" customHeight="1">
      <c r="A50" s="40" t="s">
        <v>77</v>
      </c>
      <c r="B50" s="31">
        <v>201.1</v>
      </c>
      <c r="C50" s="54">
        <v>185.60452</v>
      </c>
      <c r="D50" s="31">
        <f t="shared" si="3"/>
        <v>-15.495479999999986</v>
      </c>
    </row>
    <row r="51" spans="1:4" s="12" customFormat="1" ht="51" customHeight="1" hidden="1">
      <c r="A51" s="46" t="s">
        <v>46</v>
      </c>
      <c r="B51" s="47">
        <f>B52</f>
        <v>0</v>
      </c>
      <c r="C51" s="47">
        <f>C52</f>
        <v>0</v>
      </c>
      <c r="D51" s="47">
        <f t="shared" si="3"/>
        <v>0</v>
      </c>
    </row>
    <row r="52" spans="1:4" s="12" customFormat="1" ht="87.75" customHeight="1" hidden="1">
      <c r="A52" s="40" t="s">
        <v>47</v>
      </c>
      <c r="B52" s="31"/>
      <c r="C52" s="31"/>
      <c r="D52" s="31">
        <f t="shared" si="3"/>
        <v>0</v>
      </c>
    </row>
    <row r="53" spans="1:4" s="12" customFormat="1" ht="32.25" customHeight="1">
      <c r="A53" s="1" t="s">
        <v>7</v>
      </c>
      <c r="B53" s="47">
        <f>B56+B80+B83+B87+B91+B68</f>
        <v>17534.9</v>
      </c>
      <c r="C53" s="47">
        <f>C56+C80+C83+C87+C91+C68</f>
        <v>0</v>
      </c>
      <c r="D53" s="47">
        <f>D56+D80+D83+D87+D91+D68</f>
        <v>-17534.9</v>
      </c>
    </row>
    <row r="54" spans="1:4" s="12" customFormat="1" ht="25.5" customHeight="1">
      <c r="A54" s="1" t="s">
        <v>9</v>
      </c>
      <c r="B54" s="47">
        <f>B68</f>
        <v>12074.6</v>
      </c>
      <c r="C54" s="47">
        <f>C68</f>
        <v>0</v>
      </c>
      <c r="D54" s="47">
        <f>D68</f>
        <v>-12074.6</v>
      </c>
    </row>
    <row r="55" spans="1:4" s="12" customFormat="1" ht="24.75" customHeight="1">
      <c r="A55" s="1" t="s">
        <v>5</v>
      </c>
      <c r="B55" s="47"/>
      <c r="C55" s="47"/>
      <c r="D55" s="47"/>
    </row>
    <row r="56" spans="1:4" s="12" customFormat="1" ht="37.5" customHeight="1" hidden="1">
      <c r="A56" s="1"/>
      <c r="B56" s="47">
        <f>B57+B58+B59+B60+B61+B62+B63+B64+B65+B66+B67</f>
        <v>0</v>
      </c>
      <c r="C56" s="47">
        <f>C57+C58+C59+C60+C61+C62+C63+C64+C65+C66+C67</f>
        <v>0</v>
      </c>
      <c r="D56" s="47">
        <f>D57+D58+D59+D60+D61+D62+D63+D64+D65+D66+D67</f>
        <v>0</v>
      </c>
    </row>
    <row r="57" spans="1:6" s="12" customFormat="1" ht="18" customHeight="1" hidden="1">
      <c r="A57" s="3" t="s">
        <v>16</v>
      </c>
      <c r="B57" s="31"/>
      <c r="C57" s="31"/>
      <c r="D57" s="31">
        <f>C57-B57</f>
        <v>0</v>
      </c>
      <c r="F57" s="37"/>
    </row>
    <row r="58" spans="1:6" s="12" customFormat="1" ht="18.75" customHeight="1" hidden="1">
      <c r="A58" s="3" t="s">
        <v>17</v>
      </c>
      <c r="B58" s="48"/>
      <c r="C58" s="31"/>
      <c r="D58" s="31">
        <f aca="true" t="shared" si="4" ref="D58:D67">C58-B58</f>
        <v>0</v>
      </c>
      <c r="F58" s="37"/>
    </row>
    <row r="59" spans="1:6" s="12" customFormat="1" ht="18.75" customHeight="1" hidden="1">
      <c r="A59" s="3" t="s">
        <v>18</v>
      </c>
      <c r="B59" s="48"/>
      <c r="C59" s="31"/>
      <c r="D59" s="31">
        <f t="shared" si="4"/>
        <v>0</v>
      </c>
      <c r="F59" s="37"/>
    </row>
    <row r="60" spans="1:6" s="12" customFormat="1" ht="18.75" customHeight="1" hidden="1">
      <c r="A60" s="3" t="s">
        <v>19</v>
      </c>
      <c r="B60" s="48"/>
      <c r="C60" s="31"/>
      <c r="D60" s="31">
        <f t="shared" si="4"/>
        <v>0</v>
      </c>
      <c r="F60" s="37"/>
    </row>
    <row r="61" spans="1:6" s="12" customFormat="1" ht="18.75" customHeight="1" hidden="1">
      <c r="A61" s="3" t="s">
        <v>20</v>
      </c>
      <c r="B61" s="48"/>
      <c r="C61" s="31"/>
      <c r="D61" s="31">
        <f t="shared" si="4"/>
        <v>0</v>
      </c>
      <c r="F61" s="37"/>
    </row>
    <row r="62" spans="1:6" s="12" customFormat="1" ht="18.75" customHeight="1" hidden="1">
      <c r="A62" s="3" t="s">
        <v>21</v>
      </c>
      <c r="B62" s="48"/>
      <c r="C62" s="31"/>
      <c r="D62" s="31">
        <f t="shared" si="4"/>
        <v>0</v>
      </c>
      <c r="F62" s="37"/>
    </row>
    <row r="63" spans="1:6" s="12" customFormat="1" ht="18.75" customHeight="1" hidden="1">
      <c r="A63" s="3" t="s">
        <v>22</v>
      </c>
      <c r="B63" s="48"/>
      <c r="C63" s="31"/>
      <c r="D63" s="31">
        <f t="shared" si="4"/>
        <v>0</v>
      </c>
      <c r="F63" s="37"/>
    </row>
    <row r="64" spans="1:6" s="12" customFormat="1" ht="18.75" customHeight="1" hidden="1">
      <c r="A64" s="3" t="s">
        <v>23</v>
      </c>
      <c r="B64" s="48"/>
      <c r="C64" s="31"/>
      <c r="D64" s="31">
        <f t="shared" si="4"/>
        <v>0</v>
      </c>
      <c r="F64" s="37"/>
    </row>
    <row r="65" spans="1:6" s="12" customFormat="1" ht="18.75" customHeight="1" hidden="1">
      <c r="A65" s="3" t="s">
        <v>24</v>
      </c>
      <c r="B65" s="48"/>
      <c r="C65" s="31"/>
      <c r="D65" s="31">
        <f t="shared" si="4"/>
        <v>0</v>
      </c>
      <c r="F65" s="37"/>
    </row>
    <row r="66" spans="1:6" s="12" customFormat="1" ht="18.75" customHeight="1" hidden="1">
      <c r="A66" s="3" t="s">
        <v>25</v>
      </c>
      <c r="B66" s="48"/>
      <c r="C66" s="31"/>
      <c r="D66" s="31">
        <f t="shared" si="4"/>
        <v>0</v>
      </c>
      <c r="F66" s="37"/>
    </row>
    <row r="67" spans="1:6" s="12" customFormat="1" ht="18.75" customHeight="1" hidden="1">
      <c r="A67" s="3" t="s">
        <v>26</v>
      </c>
      <c r="B67" s="48"/>
      <c r="C67" s="31"/>
      <c r="D67" s="31">
        <f t="shared" si="4"/>
        <v>0</v>
      </c>
      <c r="F67" s="37"/>
    </row>
    <row r="68" spans="1:4" s="12" customFormat="1" ht="62.25" customHeight="1">
      <c r="A68" s="1" t="s">
        <v>47</v>
      </c>
      <c r="B68" s="47">
        <f>B69+B70+B71+B72+B73+B74+B75+B76+B77+B78+B79</f>
        <v>12074.6</v>
      </c>
      <c r="C68" s="47">
        <f>C69+C70+C71+C72+C73+C74+C75+C76+C77+C78+C79</f>
        <v>0</v>
      </c>
      <c r="D68" s="47">
        <f>D69+D70+D71+D72+D73+D74+D75+D76+D77+D78+D79</f>
        <v>-12074.6</v>
      </c>
    </row>
    <row r="69" spans="1:4" s="12" customFormat="1" ht="18.75" customHeight="1" hidden="1">
      <c r="A69" s="3" t="s">
        <v>16</v>
      </c>
      <c r="B69" s="57"/>
      <c r="C69" s="31"/>
      <c r="D69" s="31">
        <f>B69-C69</f>
        <v>0</v>
      </c>
    </row>
    <row r="70" spans="1:4" s="12" customFormat="1" ht="18.75" customHeight="1" hidden="1">
      <c r="A70" s="3" t="s">
        <v>17</v>
      </c>
      <c r="B70" s="57"/>
      <c r="C70" s="48"/>
      <c r="D70" s="31">
        <f aca="true" t="shared" si="5" ref="D70:D76">C70-B70</f>
        <v>0</v>
      </c>
    </row>
    <row r="71" spans="1:4" s="12" customFormat="1" ht="18.75" customHeight="1" hidden="1">
      <c r="A71" s="3" t="s">
        <v>18</v>
      </c>
      <c r="B71" s="57"/>
      <c r="C71" s="48"/>
      <c r="D71" s="31">
        <f t="shared" si="5"/>
        <v>0</v>
      </c>
    </row>
    <row r="72" spans="1:4" s="12" customFormat="1" ht="18.75" customHeight="1" hidden="1">
      <c r="A72" s="3" t="s">
        <v>19</v>
      </c>
      <c r="B72" s="57"/>
      <c r="C72" s="48"/>
      <c r="D72" s="31">
        <f t="shared" si="5"/>
        <v>0</v>
      </c>
    </row>
    <row r="73" spans="1:4" s="12" customFormat="1" ht="18.75" customHeight="1">
      <c r="A73" s="3" t="s">
        <v>78</v>
      </c>
      <c r="B73" s="57">
        <v>12074.6</v>
      </c>
      <c r="C73" s="48"/>
      <c r="D73" s="31">
        <f t="shared" si="5"/>
        <v>-12074.6</v>
      </c>
    </row>
    <row r="74" spans="1:4" s="12" customFormat="1" ht="18.75" customHeight="1" hidden="1">
      <c r="A74" s="3" t="s">
        <v>21</v>
      </c>
      <c r="B74" s="57"/>
      <c r="C74" s="48"/>
      <c r="D74" s="31">
        <f t="shared" si="5"/>
        <v>0</v>
      </c>
    </row>
    <row r="75" spans="1:4" s="12" customFormat="1" ht="18.75" customHeight="1" hidden="1">
      <c r="A75" s="3" t="s">
        <v>22</v>
      </c>
      <c r="B75" s="57"/>
      <c r="C75" s="48"/>
      <c r="D75" s="31">
        <f t="shared" si="5"/>
        <v>0</v>
      </c>
    </row>
    <row r="76" spans="1:4" s="12" customFormat="1" ht="18.75" customHeight="1" hidden="1">
      <c r="A76" s="3" t="s">
        <v>23</v>
      </c>
      <c r="B76" s="57"/>
      <c r="C76" s="48"/>
      <c r="D76" s="31">
        <f t="shared" si="5"/>
        <v>0</v>
      </c>
    </row>
    <row r="77" spans="1:4" s="12" customFormat="1" ht="28.5" customHeight="1" hidden="1">
      <c r="A77" s="3" t="s">
        <v>63</v>
      </c>
      <c r="B77" s="57"/>
      <c r="C77" s="60"/>
      <c r="D77" s="31">
        <f>C77-B77</f>
        <v>0</v>
      </c>
    </row>
    <row r="78" spans="1:4" s="12" customFormat="1" ht="18.75" customHeight="1" hidden="1">
      <c r="A78" s="3" t="s">
        <v>25</v>
      </c>
      <c r="B78" s="57"/>
      <c r="C78" s="48"/>
      <c r="D78" s="31">
        <f>B78-C78</f>
        <v>0</v>
      </c>
    </row>
    <row r="79" spans="1:4" s="12" customFormat="1" ht="18.75" customHeight="1" hidden="1">
      <c r="A79" s="3" t="s">
        <v>26</v>
      </c>
      <c r="B79" s="57"/>
      <c r="C79" s="48"/>
      <c r="D79" s="31">
        <f>B79-C79</f>
        <v>0</v>
      </c>
    </row>
    <row r="80" spans="1:4" s="12" customFormat="1" ht="76.5" customHeight="1">
      <c r="A80" s="1" t="s">
        <v>84</v>
      </c>
      <c r="B80" s="49">
        <f>B81+B82</f>
        <v>3652.6</v>
      </c>
      <c r="C80" s="49">
        <f>C81+C82</f>
        <v>0</v>
      </c>
      <c r="D80" s="49">
        <f>D81+D82</f>
        <v>-3652.6</v>
      </c>
    </row>
    <row r="81" spans="1:5" ht="26.25" customHeight="1">
      <c r="A81" s="3" t="s">
        <v>85</v>
      </c>
      <c r="B81" s="31">
        <v>1909.8</v>
      </c>
      <c r="C81" s="31">
        <v>0</v>
      </c>
      <c r="D81" s="31">
        <f>C81-B81</f>
        <v>-1909.8</v>
      </c>
      <c r="E81" s="12"/>
    </row>
    <row r="82" spans="1:5" ht="26.25" customHeight="1">
      <c r="A82" s="3" t="s">
        <v>17</v>
      </c>
      <c r="B82" s="31">
        <v>1742.8</v>
      </c>
      <c r="C82" s="31">
        <v>0</v>
      </c>
      <c r="D82" s="31">
        <f>C82-B82</f>
        <v>-1742.8</v>
      </c>
      <c r="E82" s="12"/>
    </row>
    <row r="83" spans="1:5" ht="80.25" customHeight="1">
      <c r="A83" s="1" t="s">
        <v>86</v>
      </c>
      <c r="B83" s="47">
        <f>B84+B85+B86</f>
        <v>1807.7</v>
      </c>
      <c r="C83" s="47">
        <f>C84+C85+C86</f>
        <v>0</v>
      </c>
      <c r="D83" s="47">
        <f>D84+D85+D86</f>
        <v>-1807.7</v>
      </c>
      <c r="E83" s="12"/>
    </row>
    <row r="84" spans="1:5" ht="27.75" customHeight="1">
      <c r="A84" s="20" t="s">
        <v>87</v>
      </c>
      <c r="B84" s="31">
        <v>1807.7</v>
      </c>
      <c r="C84" s="31">
        <v>0</v>
      </c>
      <c r="D84" s="31">
        <f>C84-B84</f>
        <v>-1807.7</v>
      </c>
      <c r="E84" s="12"/>
    </row>
    <row r="85" spans="1:5" ht="82.5" customHeight="1" hidden="1">
      <c r="A85" s="20"/>
      <c r="B85" s="31"/>
      <c r="C85" s="31"/>
      <c r="D85" s="31">
        <f>C85-B85</f>
        <v>0</v>
      </c>
      <c r="E85" s="12"/>
    </row>
    <row r="86" spans="1:5" ht="23.25" customHeight="1" hidden="1">
      <c r="A86" s="3" t="s">
        <v>33</v>
      </c>
      <c r="B86" s="31"/>
      <c r="C86" s="31"/>
      <c r="D86" s="31">
        <f>C86-B86</f>
        <v>0</v>
      </c>
      <c r="E86" s="12"/>
    </row>
    <row r="87" spans="1:5" ht="81.75" customHeight="1" hidden="1">
      <c r="A87" s="1" t="s">
        <v>64</v>
      </c>
      <c r="B87" s="47">
        <f>B88+B89</f>
        <v>0</v>
      </c>
      <c r="C87" s="47">
        <f>C88+C89</f>
        <v>0</v>
      </c>
      <c r="D87" s="47">
        <f>C87-B87</f>
        <v>0</v>
      </c>
      <c r="E87" s="12"/>
    </row>
    <row r="88" spans="1:5" ht="24.75" customHeight="1" hidden="1">
      <c r="A88" s="3" t="s">
        <v>65</v>
      </c>
      <c r="B88" s="31"/>
      <c r="C88" s="31"/>
      <c r="D88" s="31">
        <f aca="true" t="shared" si="6" ref="D88:D93">C88-B88</f>
        <v>0</v>
      </c>
      <c r="E88" s="12"/>
    </row>
    <row r="89" spans="1:5" ht="23.25" customHeight="1" hidden="1">
      <c r="A89" s="3" t="s">
        <v>66</v>
      </c>
      <c r="B89" s="31"/>
      <c r="C89" s="31"/>
      <c r="D89" s="31">
        <f t="shared" si="6"/>
        <v>0</v>
      </c>
      <c r="E89" s="12"/>
    </row>
    <row r="90" spans="1:5" ht="23.25" customHeight="1" hidden="1">
      <c r="A90" s="3" t="s">
        <v>37</v>
      </c>
      <c r="B90" s="31"/>
      <c r="C90" s="31"/>
      <c r="D90" s="31">
        <f t="shared" si="6"/>
        <v>0</v>
      </c>
      <c r="E90" s="12"/>
    </row>
    <row r="91" spans="1:5" ht="23.25" customHeight="1" hidden="1">
      <c r="A91" s="1" t="s">
        <v>34</v>
      </c>
      <c r="B91" s="47">
        <f>B92+B93</f>
        <v>0</v>
      </c>
      <c r="C91" s="47">
        <f>C92+C93</f>
        <v>0</v>
      </c>
      <c r="D91" s="47">
        <f>D92+D93</f>
        <v>0</v>
      </c>
      <c r="E91" s="12"/>
    </row>
    <row r="92" spans="1:5" ht="27" customHeight="1" hidden="1">
      <c r="A92" s="3" t="s">
        <v>35</v>
      </c>
      <c r="B92" s="31"/>
      <c r="C92" s="31"/>
      <c r="D92" s="31">
        <f t="shared" si="6"/>
        <v>0</v>
      </c>
      <c r="E92" s="12"/>
    </row>
    <row r="93" spans="1:5" ht="27" customHeight="1" hidden="1">
      <c r="A93" s="3" t="s">
        <v>36</v>
      </c>
      <c r="B93" s="31"/>
      <c r="C93" s="31"/>
      <c r="D93" s="31">
        <f t="shared" si="6"/>
        <v>0</v>
      </c>
      <c r="E93" s="12"/>
    </row>
    <row r="94" spans="1:5" ht="42" customHeight="1">
      <c r="A94" s="1" t="s">
        <v>12</v>
      </c>
      <c r="B94" s="47">
        <f>B95+B114</f>
        <v>26434</v>
      </c>
      <c r="C94" s="55">
        <f>C95+C114</f>
        <v>10789.731179999999</v>
      </c>
      <c r="D94" s="47">
        <f>D95+D114</f>
        <v>-15644.268819999998</v>
      </c>
      <c r="E94" s="12"/>
    </row>
    <row r="95" spans="1:7" s="5" customFormat="1" ht="30" customHeight="1">
      <c r="A95" s="26" t="s">
        <v>28</v>
      </c>
      <c r="B95" s="47">
        <f>B96+B97+B104+B105+B107+B108+B98+B99+B100+B109+B110+B106+B111+B101+B102+B103+B113+B112</f>
        <v>26434</v>
      </c>
      <c r="C95" s="55">
        <f>C96+C97+C104+C105+C107+C108+C98+C99+C100+C109+C110+C106+C111+C101+C102+C103+C113+C112</f>
        <v>10789.731179999999</v>
      </c>
      <c r="D95" s="47">
        <f>D96+D97+D104+D105+D107+D108+D98+D99+D100+D109+D110+D106+D111+D101+D102+D103+D113+D112</f>
        <v>-15644.268819999998</v>
      </c>
      <c r="E95" s="13"/>
      <c r="F95" s="59"/>
      <c r="G95" s="59"/>
    </row>
    <row r="96" spans="1:5" s="5" customFormat="1" ht="56.25" customHeight="1">
      <c r="A96" s="36" t="s">
        <v>39</v>
      </c>
      <c r="B96" s="31">
        <v>6291.4</v>
      </c>
      <c r="C96" s="54">
        <f>462.672+517.4915+501.479+501.479</f>
        <v>1983.1215</v>
      </c>
      <c r="D96" s="31">
        <f aca="true" t="shared" si="7" ref="D96:D113">C96-B96</f>
        <v>-4308.278499999999</v>
      </c>
      <c r="E96" s="13"/>
    </row>
    <row r="97" spans="1:5" s="5" customFormat="1" ht="177.75" customHeight="1" hidden="1">
      <c r="A97" s="27" t="s">
        <v>52</v>
      </c>
      <c r="B97" s="31"/>
      <c r="C97" s="54"/>
      <c r="D97" s="31">
        <f aca="true" t="shared" si="8" ref="D97:D103">C97-B97</f>
        <v>0</v>
      </c>
      <c r="E97" s="13"/>
    </row>
    <row r="98" spans="1:5" s="5" customFormat="1" ht="158.25" customHeight="1" hidden="1">
      <c r="A98" s="27" t="s">
        <v>58</v>
      </c>
      <c r="B98" s="31"/>
      <c r="C98" s="54"/>
      <c r="D98" s="31">
        <f t="shared" si="8"/>
        <v>0</v>
      </c>
      <c r="E98" s="13"/>
    </row>
    <row r="99" spans="1:5" s="5" customFormat="1" ht="117.75" customHeight="1" hidden="1">
      <c r="A99" s="27" t="s">
        <v>55</v>
      </c>
      <c r="B99" s="31"/>
      <c r="C99" s="31"/>
      <c r="D99" s="31">
        <f t="shared" si="8"/>
        <v>0</v>
      </c>
      <c r="E99" s="13"/>
    </row>
    <row r="100" spans="1:5" s="5" customFormat="1" ht="80.25" customHeight="1" hidden="1">
      <c r="A100" s="27" t="s">
        <v>59</v>
      </c>
      <c r="B100" s="31"/>
      <c r="C100" s="31"/>
      <c r="D100" s="31">
        <f t="shared" si="8"/>
        <v>0</v>
      </c>
      <c r="E100" s="13"/>
    </row>
    <row r="101" spans="1:5" s="5" customFormat="1" ht="234" customHeight="1" hidden="1">
      <c r="A101" s="56" t="s">
        <v>60</v>
      </c>
      <c r="B101" s="31"/>
      <c r="C101" s="54"/>
      <c r="D101" s="31">
        <f t="shared" si="8"/>
        <v>0</v>
      </c>
      <c r="E101" s="13"/>
    </row>
    <row r="102" spans="1:5" s="5" customFormat="1" ht="234" customHeight="1" hidden="1">
      <c r="A102" s="56" t="s">
        <v>61</v>
      </c>
      <c r="B102" s="31"/>
      <c r="C102" s="54"/>
      <c r="D102" s="31">
        <f t="shared" si="8"/>
        <v>0</v>
      </c>
      <c r="E102" s="13"/>
    </row>
    <row r="103" spans="1:5" s="5" customFormat="1" ht="197.25" customHeight="1" hidden="1">
      <c r="A103" s="56" t="s">
        <v>62</v>
      </c>
      <c r="B103" s="31"/>
      <c r="C103" s="54"/>
      <c r="D103" s="31">
        <f t="shared" si="8"/>
        <v>0</v>
      </c>
      <c r="E103" s="13"/>
    </row>
    <row r="104" spans="1:5" s="5" customFormat="1" ht="75.75" customHeight="1" hidden="1">
      <c r="A104" s="30" t="s">
        <v>50</v>
      </c>
      <c r="B104" s="31"/>
      <c r="C104" s="31"/>
      <c r="D104" s="31">
        <f t="shared" si="7"/>
        <v>0</v>
      </c>
      <c r="E104" s="13"/>
    </row>
    <row r="105" spans="1:5" s="5" customFormat="1" ht="78.75" customHeight="1" hidden="1">
      <c r="A105" s="30" t="s">
        <v>53</v>
      </c>
      <c r="B105" s="48"/>
      <c r="C105" s="31"/>
      <c r="D105" s="31">
        <f t="shared" si="7"/>
        <v>0</v>
      </c>
      <c r="E105" s="13"/>
    </row>
    <row r="106" spans="1:5" s="5" customFormat="1" ht="78.75" customHeight="1" hidden="1">
      <c r="A106" s="30" t="s">
        <v>57</v>
      </c>
      <c r="B106" s="48"/>
      <c r="C106" s="31"/>
      <c r="D106" s="31">
        <f t="shared" si="7"/>
        <v>0</v>
      </c>
      <c r="E106" s="13"/>
    </row>
    <row r="107" spans="1:5" s="5" customFormat="1" ht="81" customHeight="1">
      <c r="A107" s="30" t="s">
        <v>54</v>
      </c>
      <c r="B107" s="48">
        <v>18405.1</v>
      </c>
      <c r="C107" s="54">
        <f>7804.60968</f>
        <v>7804.60968</v>
      </c>
      <c r="D107" s="31">
        <f t="shared" si="7"/>
        <v>-10600.490319999999</v>
      </c>
      <c r="E107" s="13"/>
    </row>
    <row r="108" spans="1:5" s="5" customFormat="1" ht="120.75" customHeight="1">
      <c r="A108" s="62" t="s">
        <v>79</v>
      </c>
      <c r="B108" s="50">
        <f>898.5+839</f>
        <v>1737.5</v>
      </c>
      <c r="C108" s="31">
        <f>599+240+59.5+103.5</f>
        <v>1002</v>
      </c>
      <c r="D108" s="31">
        <f t="shared" si="7"/>
        <v>-735.5</v>
      </c>
      <c r="E108" s="13"/>
    </row>
    <row r="109" spans="1:5" s="5" customFormat="1" ht="75" customHeight="1" hidden="1">
      <c r="A109" s="30"/>
      <c r="B109" s="50"/>
      <c r="C109" s="31"/>
      <c r="D109" s="31">
        <f t="shared" si="7"/>
        <v>0</v>
      </c>
      <c r="E109" s="13"/>
    </row>
    <row r="110" spans="1:5" s="5" customFormat="1" ht="75" customHeight="1" hidden="1">
      <c r="A110" s="30"/>
      <c r="B110" s="50"/>
      <c r="C110" s="31"/>
      <c r="D110" s="31">
        <f t="shared" si="7"/>
        <v>0</v>
      </c>
      <c r="E110" s="13"/>
    </row>
    <row r="111" spans="1:5" s="5" customFormat="1" ht="95.25" customHeight="1" hidden="1">
      <c r="A111" s="30"/>
      <c r="B111" s="50"/>
      <c r="C111" s="31"/>
      <c r="D111" s="31">
        <f t="shared" si="7"/>
        <v>0</v>
      </c>
      <c r="E111" s="13"/>
    </row>
    <row r="112" spans="1:5" s="5" customFormat="1" ht="95.25" customHeight="1" hidden="1">
      <c r="A112" s="30"/>
      <c r="B112" s="50"/>
      <c r="C112" s="31"/>
      <c r="D112" s="31">
        <f t="shared" si="7"/>
        <v>0</v>
      </c>
      <c r="E112" s="13"/>
    </row>
    <row r="113" spans="1:5" s="5" customFormat="1" ht="95.25" customHeight="1" hidden="1">
      <c r="A113" s="30"/>
      <c r="B113" s="50"/>
      <c r="C113" s="31"/>
      <c r="D113" s="31">
        <f t="shared" si="7"/>
        <v>0</v>
      </c>
      <c r="E113" s="13"/>
    </row>
    <row r="114" spans="1:5" s="5" customFormat="1" ht="39.75" customHeight="1">
      <c r="A114" s="1" t="s">
        <v>29</v>
      </c>
      <c r="B114" s="47">
        <f>B115+B116</f>
        <v>0</v>
      </c>
      <c r="C114" s="47">
        <f>C115+C116</f>
        <v>0</v>
      </c>
      <c r="D114" s="47">
        <f>D115+D116</f>
        <v>0</v>
      </c>
      <c r="E114" s="13"/>
    </row>
    <row r="115" spans="1:5" s="5" customFormat="1" ht="75" customHeight="1" hidden="1">
      <c r="A115" s="28" t="s">
        <v>51</v>
      </c>
      <c r="B115" s="51"/>
      <c r="C115" s="51"/>
      <c r="D115" s="51">
        <f>SUM(C115-B115)</f>
        <v>0</v>
      </c>
      <c r="E115" s="13"/>
    </row>
    <row r="116" spans="1:5" s="5" customFormat="1" ht="75" customHeight="1" hidden="1">
      <c r="A116" s="28" t="s">
        <v>56</v>
      </c>
      <c r="B116" s="51"/>
      <c r="C116" s="51"/>
      <c r="D116" s="51">
        <f>SUM(C116-B116)</f>
        <v>0</v>
      </c>
      <c r="E116" s="13"/>
    </row>
    <row r="117" spans="1:5" ht="42.75" customHeight="1">
      <c r="A117" s="35" t="s">
        <v>31</v>
      </c>
      <c r="B117" s="34"/>
      <c r="C117" s="52" t="s">
        <v>30</v>
      </c>
      <c r="D117" s="53"/>
      <c r="E117" s="12"/>
    </row>
    <row r="118" spans="1:5" ht="42.75" customHeight="1">
      <c r="A118" s="14"/>
      <c r="B118" s="23"/>
      <c r="C118" s="14"/>
      <c r="D118" s="15"/>
      <c r="E118" s="16"/>
    </row>
    <row r="119" spans="1:5" ht="3.75" customHeight="1" hidden="1">
      <c r="A119" s="14"/>
      <c r="B119" s="23"/>
      <c r="C119" s="14"/>
      <c r="D119" s="15"/>
      <c r="E119" s="16"/>
    </row>
    <row r="120" ht="18.75" hidden="1">
      <c r="D120" s="17"/>
    </row>
    <row r="122" ht="14.25" customHeight="1">
      <c r="D122" s="18"/>
    </row>
    <row r="123" ht="18.75" hidden="1">
      <c r="D123" s="17"/>
    </row>
    <row r="124" ht="18.75" hidden="1">
      <c r="D124" s="17"/>
    </row>
    <row r="125" ht="18.75" hidden="1"/>
    <row r="126" ht="18.75" hidden="1"/>
    <row r="127" ht="18.75" hidden="1"/>
    <row r="128" spans="1:3" ht="18.75" hidden="1">
      <c r="A128" s="17"/>
      <c r="B128" s="24"/>
      <c r="C128" s="17"/>
    </row>
    <row r="129" ht="18.75" hidden="1">
      <c r="A129" s="7" t="s">
        <v>2</v>
      </c>
    </row>
    <row r="130" ht="18.75">
      <c r="B130" s="14"/>
    </row>
    <row r="131" ht="18.75"/>
    <row r="132" ht="18.75"/>
    <row r="133" ht="18.75"/>
    <row r="134" ht="18.75"/>
    <row r="135" ht="18.75"/>
    <row r="136" ht="18.75"/>
    <row r="137" ht="18.75"/>
    <row r="138" ht="18.75"/>
    <row r="139" ht="18.75"/>
    <row r="140" ht="18.75"/>
    <row r="141" ht="18.75"/>
    <row r="142" ht="18.75"/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2021-06-04T07:35:28Z</cp:lastPrinted>
  <dcterms:created xsi:type="dcterms:W3CDTF">2007-10-22T09:23:55Z</dcterms:created>
  <dcterms:modified xsi:type="dcterms:W3CDTF">2021-06-21T08:40:25Z</dcterms:modified>
  <cp:category/>
  <cp:version/>
  <cp:contentType/>
  <cp:contentStatus/>
</cp:coreProperties>
</file>