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385" activeTab="0"/>
  </bookViews>
  <sheets>
    <sheet name="2020 год" sheetId="1" r:id="rId1"/>
  </sheets>
  <definedNames>
    <definedName name="_xlnm.Print_Titles" localSheetId="0">'2020 год'!$11:$15</definedName>
    <definedName name="_xlnm.Print_Area" localSheetId="0">'2020 год'!$A$1:$D$102</definedName>
  </definedNames>
  <calcPr fullCalcOnLoad="1"/>
</workbook>
</file>

<file path=xl/sharedStrings.xml><?xml version="1.0" encoding="utf-8"?>
<sst xmlns="http://schemas.openxmlformats.org/spreadsheetml/2006/main" count="91" uniqueCount="79">
  <si>
    <t>Наименование муниципальных образований</t>
  </si>
  <si>
    <t>I.Муниципальный район</t>
  </si>
  <si>
    <t>.</t>
  </si>
  <si>
    <t>тыс. рублей</t>
  </si>
  <si>
    <t>Консолидированных бюджет -всего</t>
  </si>
  <si>
    <t>в том числе:</t>
  </si>
  <si>
    <t>Отклонение   (+,   -)</t>
  </si>
  <si>
    <t>II.Субсидии ФСР по сельским поселениям -всего</t>
  </si>
  <si>
    <t>в том числе по бюджетам  :</t>
  </si>
  <si>
    <t xml:space="preserve">       из них: капремонт , строительство</t>
  </si>
  <si>
    <t xml:space="preserve">           из них: капремонт , строительство</t>
  </si>
  <si>
    <t xml:space="preserve">         из них: капремонт , строительство</t>
  </si>
  <si>
    <t>II. Иные межбюджетные трансферты областного бюджета-всего</t>
  </si>
  <si>
    <t>1.Фонд софинансирования расходов областного бюджета</t>
  </si>
  <si>
    <t>Администрация Орловского района</t>
  </si>
  <si>
    <t>Управление культуры и спорта</t>
  </si>
  <si>
    <t>1.Волочаевское с/п</t>
  </si>
  <si>
    <t>2.Донское с/п</t>
  </si>
  <si>
    <t>3.Каменно-Балковкое с/п</t>
  </si>
  <si>
    <t>4.Камышевское с/п</t>
  </si>
  <si>
    <t>5.Красноармейское с/п</t>
  </si>
  <si>
    <t>6.Курганенское с/п</t>
  </si>
  <si>
    <t>7Луганское с/п</t>
  </si>
  <si>
    <t>8.Майорское с/п</t>
  </si>
  <si>
    <t>9.Орловское с/п</t>
  </si>
  <si>
    <t>10.Островянское с/п</t>
  </si>
  <si>
    <t>11.Пролетарское с/п</t>
  </si>
  <si>
    <t>\</t>
  </si>
  <si>
    <t>Управление образования Орловского района</t>
  </si>
  <si>
    <t>1.Муниципальный район</t>
  </si>
  <si>
    <t>2.Иные межбюджетные трансферты по сельским поселениям -всего</t>
  </si>
  <si>
    <t>Е.А.Лячина</t>
  </si>
  <si>
    <t>Заведующий финансовым отделом Администрации Орловского района</t>
  </si>
  <si>
    <t xml:space="preserve">1.Организация отдыха детей в каникулярное время                  </t>
  </si>
  <si>
    <t xml:space="preserve">Капремонт памятников         </t>
  </si>
  <si>
    <t>3.Островянское с/п</t>
  </si>
  <si>
    <t>1.Курганенское с/п</t>
  </si>
  <si>
    <t>2.Орловское с/п</t>
  </si>
  <si>
    <t xml:space="preserve">Строительство и реконструкция  объектов водоснабжения    </t>
  </si>
  <si>
    <t>Орловское с/п (реконструкция водоснабжения)</t>
  </si>
  <si>
    <t>Каменно-Балковское с/п газификация</t>
  </si>
  <si>
    <t xml:space="preserve">Переселение граждан </t>
  </si>
  <si>
    <t>Орловское с/п    10 03 06 3 0073160</t>
  </si>
  <si>
    <t>Орловское с/п    05 01  06 3 0073160</t>
  </si>
  <si>
    <t xml:space="preserve"> в т.ч. Каменно-Балковское с/п газификация</t>
  </si>
  <si>
    <t>Управление социальной защиты населения Орловского района</t>
  </si>
  <si>
    <r>
      <t xml:space="preserve">Межбюджетные трансферты для обеспечения несения муниципальной службы казачьими дружинами                                                      </t>
    </r>
    <r>
      <rPr>
        <b/>
        <sz val="14"/>
        <rFont val="Times New Roman"/>
        <family val="1"/>
      </rPr>
      <t xml:space="preserve">  902 0113 17 1 0071040 630</t>
    </r>
  </si>
  <si>
    <r>
      <rPr>
        <b/>
        <sz val="14"/>
        <rFont val="Times New Roman"/>
        <family val="1"/>
      </rPr>
      <t>906 0703 99 1 00 71180 622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(на приобретение музыкальных инструментов)</t>
    </r>
  </si>
  <si>
    <t>Целевые</t>
  </si>
  <si>
    <t>Прочие</t>
  </si>
  <si>
    <t>2.Субсидия на комплектование книжных фондов библиотек муниципальных образований</t>
  </si>
  <si>
    <r>
      <rPr>
        <b/>
        <sz val="14"/>
        <rFont val="Times New Roman"/>
        <family val="1"/>
      </rPr>
      <t>902 0909 99 9 0054220 612</t>
    </r>
    <r>
      <rPr>
        <sz val="14"/>
        <rFont val="Times New Roman"/>
        <family val="1"/>
      </rPr>
      <t xml:space="preserve"> Иные межбюджетные трансферты на компенсацию расходов, связанных с оказанием медицинскими организациями, подведомственными органам исполнительной власти субъектов Российской Федерации,органам местного самоуправления,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</t>
    </r>
  </si>
  <si>
    <r>
      <rPr>
        <b/>
        <sz val="14"/>
        <rFont val="Times New Roman"/>
        <family val="1"/>
      </rPr>
      <t>906 0703 99 1 00 71180 622</t>
    </r>
    <r>
      <rPr>
        <sz val="14"/>
        <rFont val="Times New Roman"/>
        <family val="1"/>
      </rPr>
      <t xml:space="preserve"> Иные межбюджетные трансферты за счет средств Резервного фонда Правительства (РДК, ДШИ)</t>
    </r>
  </si>
  <si>
    <t>907 0702 99 1 0071180 612 Иные межбюджетные трансферты за счет средств Резервного фонда Правительства ( Быстрянская СОШ столы, стулья для столовой)</t>
  </si>
  <si>
    <t>Выделено на 2020 год</t>
  </si>
  <si>
    <t>2.Субсидия на приобретение школьных автобусов</t>
  </si>
  <si>
    <t xml:space="preserve">3.Субсидия на обновление материально-технической базы для формирования у обучающихся современных технологических и гуманитарных навыков </t>
  </si>
  <si>
    <t xml:space="preserve">4.Создание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</t>
  </si>
  <si>
    <t>1.Субсидия на софинансирование муниципальных программ по работе с молодежью</t>
  </si>
  <si>
    <t>3.Субсидия на приобретение основных средств для муниципальных учреждений культуры</t>
  </si>
  <si>
    <t xml:space="preserve">4. Государственная поддержка отрасли культуры </t>
  </si>
  <si>
    <t>1.Субсидия на приобретение автомобилей скорой медицинской помощи, санитарного и иного автотранспорта для муниципальных учреждений здравоохранения</t>
  </si>
  <si>
    <t>2.  Субсидия на обеспечение жильем молодых семей  в Ростовской области</t>
  </si>
  <si>
    <t>3. Субсидия на реализацию принципа экстерриториальности при предоставлении государственных и муниципальных услуг</t>
  </si>
  <si>
    <t>4.Субсидия на организацию предоставления областных услуг на базе МФЦ предоставления государственных и муниципальных услуг</t>
  </si>
  <si>
    <t xml:space="preserve">5.Субсидия на возмещение предприятиям жилищно-коммунального хозяйства части платы граждан за коммунальные услуги </t>
  </si>
  <si>
    <t xml:space="preserve">6.Субсидии на выполнение проектов внесения изменений в генеральные планы, правила землепользования и застройки городских округов, городских и сельских поселений муниципальных районов Ростовской области в части подготовки сведений по координатному описанию границ населенных пунктов и (или) сведений о границах территориальных зон в соответствии с Градостроительным кодексом Российской Федерации </t>
  </si>
  <si>
    <t>7. Субсидия на проведение капитального ремонта муниципальных учреждений здравоохранения</t>
  </si>
  <si>
    <t>1.Субсидия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</t>
  </si>
  <si>
    <r>
      <rPr>
        <b/>
        <sz val="14"/>
        <rFont val="Times New Roman"/>
        <family val="1"/>
      </rPr>
      <t>902 0909 01 7 N751140 612</t>
    </r>
    <r>
      <rPr>
        <sz val="14"/>
        <rFont val="Times New Roman"/>
        <family val="1"/>
      </rPr>
      <t xml:space="preserve"> Межбюджетные трансферты на реализацию регионального проекта «Создание единого цифрового контура в здравоохранении на основе единой государственной информационной системы здравоохранения (ЕГИСЗ)»</t>
    </r>
  </si>
  <si>
    <t>финансовый отдел Администрации Орловского района</t>
  </si>
  <si>
    <t>Субсидия на реализацию мероприятий по формированию современной городской среды в части благоустройства общественных территорий</t>
  </si>
  <si>
    <t>Сведения о  средствах субсидий областного бюджета, выделенных  Орловскому району для софинансирования расходных обязательств, возникающих при выполнении полномочий органов местного самоуправления по вопросам местного значения Орловского района, а также  о выделении иных межбюджетных трансфертов из областного бюджета                                                                                                                            на  01 марта 2020 года</t>
  </si>
  <si>
    <t>Поступило на 01.03.2020 года</t>
  </si>
  <si>
    <t>8. Субсидия на изготовление, доставку и монтаж стационарных информационных стендов</t>
  </si>
  <si>
    <t>5. Субсидия на государственную поддержку отрасли культуры (гос.поддержка лучших сельских учреждений культуры)</t>
  </si>
  <si>
    <t>6. Субсидия на государственную поддержку отрасли культуры (гос.поддержка лучших работников  сельских учреждений культуры)</t>
  </si>
  <si>
    <t>7. Расходы, связанные с реализацией федеральной целевой программы "Увековечение памяти погибших при защите Отечества на 2019-2024 годы"</t>
  </si>
  <si>
    <t>8.Субсидия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</si>
</sst>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_ ;\-#,##0.0\ 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"/>
    <numFmt numFmtId="196" formatCode="0.000"/>
    <numFmt numFmtId="197" formatCode="0.0000"/>
    <numFmt numFmtId="198" formatCode="0.00000"/>
    <numFmt numFmtId="199" formatCode="#,##0.0000"/>
    <numFmt numFmtId="200" formatCode="[$-FC19]d\ mmmm\ yyyy\ &quot;г.&quot;"/>
    <numFmt numFmtId="201" formatCode="000000"/>
    <numFmt numFmtId="202" formatCode="0.000000"/>
    <numFmt numFmtId="203" formatCode="0.0000000"/>
    <numFmt numFmtId="204" formatCode="0.00000000"/>
    <numFmt numFmtId="205" formatCode="0.000000000"/>
    <numFmt numFmtId="206" formatCode="#,##0.00000"/>
    <numFmt numFmtId="207" formatCode="#,##0.000000"/>
    <numFmt numFmtId="208" formatCode="0.0000000000"/>
    <numFmt numFmtId="209" formatCode="_-* #,##0.0_р_._-;\-* #,##0.0_р_._-;_-* &quot;-&quot;?_р_._-;_-@_-"/>
    <numFmt numFmtId="210" formatCode="0.0%"/>
    <numFmt numFmtId="211" formatCode="#,##0.0_р_."/>
    <numFmt numFmtId="212" formatCode="#,##0_р_."/>
    <numFmt numFmtId="213" formatCode="?"/>
    <numFmt numFmtId="214" formatCode="#,##0.0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88" fontId="5" fillId="0" borderId="10" xfId="54" applyNumberFormat="1" applyFont="1" applyFill="1" applyBorder="1" applyAlignment="1">
      <alignment horizontal="left" vertical="top" wrapText="1"/>
      <protection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vertical="top" wrapText="1"/>
      <protection/>
    </xf>
    <xf numFmtId="0" fontId="6" fillId="0" borderId="0" xfId="54" applyFont="1" applyBorder="1" applyAlignment="1">
      <alignment vertical="top" wrapText="1"/>
      <protection/>
    </xf>
    <xf numFmtId="0" fontId="6" fillId="0" borderId="0" xfId="54" applyFont="1" applyFill="1" applyBorder="1" applyAlignment="1">
      <alignment horizontal="left" vertical="top" wrapText="1"/>
      <protection/>
    </xf>
    <xf numFmtId="0" fontId="7" fillId="0" borderId="0" xfId="54" applyFont="1" applyFill="1" applyAlignment="1">
      <alignment horizontal="right" wrapText="1"/>
      <protection/>
    </xf>
    <xf numFmtId="0" fontId="6" fillId="0" borderId="0" xfId="54" applyFont="1" applyBorder="1" applyAlignment="1">
      <alignment horizontal="left" vertical="top" wrapText="1"/>
      <protection/>
    </xf>
    <xf numFmtId="0" fontId="6" fillId="0" borderId="0" xfId="54" applyFont="1" applyBorder="1" applyAlignment="1">
      <alignment horizontal="right" vertical="top" wrapText="1"/>
      <protection/>
    </xf>
    <xf numFmtId="0" fontId="6" fillId="0" borderId="0" xfId="54" applyFont="1" applyBorder="1" applyAlignment="1">
      <alignment horizontal="center" vertical="top" wrapText="1"/>
      <protection/>
    </xf>
    <xf numFmtId="0" fontId="6" fillId="0" borderId="0" xfId="54" applyFont="1" applyFill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horizontal="left" vertical="top" wrapText="1"/>
      <protection/>
    </xf>
    <xf numFmtId="188" fontId="5" fillId="0" borderId="0" xfId="54" applyNumberFormat="1" applyFont="1" applyBorder="1" applyAlignment="1">
      <alignment vertical="center" wrapText="1"/>
      <protection/>
    </xf>
    <xf numFmtId="0" fontId="8" fillId="0" borderId="0" xfId="54" applyFont="1" applyBorder="1" applyAlignment="1">
      <alignment vertical="top" wrapText="1"/>
      <protection/>
    </xf>
    <xf numFmtId="0" fontId="5" fillId="0" borderId="0" xfId="54" applyFont="1" applyFill="1" applyBorder="1" applyAlignment="1">
      <alignment vertical="top" wrapText="1"/>
      <protection/>
    </xf>
    <xf numFmtId="0" fontId="5" fillId="0" borderId="0" xfId="54" applyFont="1" applyBorder="1" applyAlignment="1">
      <alignment vertical="top" wrapText="1"/>
      <protection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2" fontId="6" fillId="0" borderId="0" xfId="54" applyNumberFormat="1" applyFont="1" applyFill="1" applyBorder="1" applyAlignment="1">
      <alignment horizontal="left" vertical="top" wrapText="1"/>
      <protection/>
    </xf>
    <xf numFmtId="2" fontId="6" fillId="0" borderId="0" xfId="54" applyNumberFormat="1" applyFont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horizontal="left" vertical="top" wrapText="1"/>
      <protection/>
    </xf>
    <xf numFmtId="2" fontId="5" fillId="0" borderId="0" xfId="54" applyNumberFormat="1" applyFont="1" applyFill="1" applyBorder="1" applyAlignment="1">
      <alignment vertical="top" wrapText="1"/>
      <protection/>
    </xf>
    <xf numFmtId="1" fontId="6" fillId="0" borderId="10" xfId="54" applyNumberFormat="1" applyFont="1" applyFill="1" applyBorder="1" applyAlignment="1">
      <alignment horizontal="center" vertical="center" wrapText="1"/>
      <protection/>
    </xf>
    <xf numFmtId="188" fontId="5" fillId="33" borderId="10" xfId="54" applyNumberFormat="1" applyFont="1" applyFill="1" applyBorder="1" applyAlignment="1">
      <alignment horizontal="left" vertical="top" wrapText="1"/>
      <protection/>
    </xf>
    <xf numFmtId="0" fontId="6" fillId="33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0" applyNumberFormat="1" applyFont="1" applyBorder="1" applyAlignment="1">
      <alignment wrapText="1"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98" fontId="6" fillId="0" borderId="10" xfId="54" applyNumberFormat="1" applyFont="1" applyFill="1" applyBorder="1" applyAlignment="1">
      <alignment horizontal="center" vertical="center" wrapText="1"/>
      <protection/>
    </xf>
    <xf numFmtId="2" fontId="5" fillId="0" borderId="0" xfId="54" applyNumberFormat="1" applyFont="1" applyFill="1" applyBorder="1" applyAlignment="1">
      <alignment horizontal="center" wrapText="1"/>
      <protection/>
    </xf>
    <xf numFmtId="188" fontId="5" fillId="0" borderId="0" xfId="54" applyNumberFormat="1" applyFont="1" applyFill="1" applyBorder="1" applyAlignment="1">
      <alignment horizontal="left" wrapText="1"/>
      <protection/>
    </xf>
    <xf numFmtId="188" fontId="6" fillId="33" borderId="10" xfId="54" applyNumberFormat="1" applyFont="1" applyFill="1" applyBorder="1" applyAlignment="1">
      <alignment horizontal="left" vertical="top" wrapText="1"/>
      <protection/>
    </xf>
    <xf numFmtId="188" fontId="5" fillId="0" borderId="11" xfId="54" applyNumberFormat="1" applyFont="1" applyFill="1" applyBorder="1" applyAlignment="1">
      <alignment horizontal="right" wrapText="1"/>
      <protection/>
    </xf>
    <xf numFmtId="188" fontId="5" fillId="0" borderId="11" xfId="54" applyNumberFormat="1" applyFont="1" applyFill="1" applyBorder="1" applyAlignment="1">
      <alignment horizontal="center" wrapText="1"/>
      <protection/>
    </xf>
    <xf numFmtId="190" fontId="9" fillId="0" borderId="0" xfId="0" applyNumberFormat="1" applyFont="1" applyBorder="1" applyAlignment="1">
      <alignment vertical="center" wrapText="1"/>
    </xf>
    <xf numFmtId="206" fontId="6" fillId="0" borderId="0" xfId="54" applyNumberFormat="1" applyFont="1" applyFill="1" applyBorder="1" applyAlignment="1">
      <alignment vertical="top" wrapText="1"/>
      <protection/>
    </xf>
    <xf numFmtId="4" fontId="6" fillId="0" borderId="0" xfId="54" applyNumberFormat="1" applyFont="1" applyBorder="1" applyAlignment="1">
      <alignment vertical="top" wrapText="1"/>
      <protection/>
    </xf>
    <xf numFmtId="213" fontId="6" fillId="0" borderId="10" xfId="53" applyNumberFormat="1" applyFont="1" applyFill="1" applyBorder="1" applyAlignment="1">
      <alignment horizontal="left" vertical="center" wrapText="1"/>
      <protection/>
    </xf>
    <xf numFmtId="0" fontId="6" fillId="0" borderId="0" xfId="54" applyNumberFormat="1" applyFont="1" applyFill="1" applyBorder="1" applyAlignment="1">
      <alignment vertical="top" wrapText="1"/>
      <protection/>
    </xf>
    <xf numFmtId="206" fontId="6" fillId="0" borderId="0" xfId="54" applyNumberFormat="1" applyFont="1" applyBorder="1" applyAlignment="1">
      <alignment vertical="top" wrapText="1"/>
      <protection/>
    </xf>
    <xf numFmtId="188" fontId="5" fillId="0" borderId="0" xfId="54" applyNumberFormat="1" applyFont="1" applyFill="1" applyBorder="1" applyAlignment="1">
      <alignment vertical="top" wrapText="1"/>
      <protection/>
    </xf>
    <xf numFmtId="206" fontId="5" fillId="0" borderId="0" xfId="54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left" vertical="top" wrapText="1"/>
    </xf>
    <xf numFmtId="213" fontId="5" fillId="0" borderId="10" xfId="53" applyNumberFormat="1" applyFont="1" applyFill="1" applyBorder="1" applyAlignment="1">
      <alignment horizontal="left" vertical="center" wrapText="1"/>
      <protection/>
    </xf>
    <xf numFmtId="188" fontId="5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0" applyNumberFormat="1" applyFont="1" applyFill="1" applyBorder="1" applyAlignment="1">
      <alignment horizontal="center" vertical="center" wrapText="1"/>
    </xf>
    <xf numFmtId="188" fontId="9" fillId="0" borderId="10" xfId="0" applyNumberFormat="1" applyFont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95" fontId="6" fillId="0" borderId="10" xfId="0" applyNumberFormat="1" applyFont="1" applyFill="1" applyBorder="1" applyAlignment="1">
      <alignment horizontal="center" vertical="center" wrapText="1"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center" vertical="top" wrapText="1"/>
      <protection/>
    </xf>
    <xf numFmtId="0" fontId="7" fillId="0" borderId="0" xfId="54" applyFont="1" applyFill="1" applyAlignment="1">
      <alignment horizontal="right" vertical="top" wrapText="1"/>
      <protection/>
    </xf>
    <xf numFmtId="2" fontId="6" fillId="0" borderId="10" xfId="54" applyNumberFormat="1" applyFont="1" applyFill="1" applyBorder="1" applyAlignment="1">
      <alignment horizontal="center" vertical="center" wrapText="1"/>
      <protection/>
    </xf>
    <xf numFmtId="188" fontId="6" fillId="0" borderId="10" xfId="54" applyNumberFormat="1" applyFont="1" applyFill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BudgOrder" xfId="53"/>
    <cellStyle name="Обычный_Копия ФСР на 2008-2010 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ерая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1"/>
  <sheetViews>
    <sheetView tabSelected="1" zoomScale="70" zoomScaleNormal="70" zoomScaleSheetLayoutView="75" zoomScalePageLayoutView="0" workbookViewId="0" topLeftCell="A1">
      <selection activeCell="D28" sqref="D28"/>
    </sheetView>
  </sheetViews>
  <sheetFormatPr defaultColWidth="9.00390625" defaultRowHeight="15.75" customHeight="1"/>
  <cols>
    <col min="1" max="1" width="65.75390625" style="7" customWidth="1"/>
    <col min="2" max="2" width="18.00390625" style="21" customWidth="1"/>
    <col min="3" max="3" width="23.25390625" style="7" customWidth="1"/>
    <col min="4" max="4" width="18.00390625" style="6" customWidth="1"/>
    <col min="5" max="5" width="9.625" style="6" customWidth="1"/>
    <col min="6" max="6" width="19.375" style="6" customWidth="1"/>
    <col min="7" max="8" width="18.00390625" style="6" customWidth="1"/>
    <col min="9" max="16384" width="9.125" style="6" customWidth="1"/>
  </cols>
  <sheetData>
    <row r="1" spans="1:4" ht="18.75" customHeight="1">
      <c r="A1" s="55"/>
      <c r="B1" s="55"/>
      <c r="C1" s="55"/>
      <c r="D1" s="55"/>
    </row>
    <row r="2" ht="15" customHeight="1" hidden="1"/>
    <row r="3" ht="38.25" customHeight="1" hidden="1">
      <c r="D3" s="8"/>
    </row>
    <row r="4" spans="1:4" ht="18.75" customHeight="1" hidden="1">
      <c r="A4" s="56"/>
      <c r="B4" s="56"/>
      <c r="C4" s="56"/>
      <c r="D4" s="56"/>
    </row>
    <row r="5" spans="1:4" ht="18" customHeight="1" hidden="1">
      <c r="A5" s="9"/>
      <c r="B5" s="22"/>
      <c r="C5" s="9"/>
      <c r="D5" s="10"/>
    </row>
    <row r="6" spans="1:4" ht="15.75" customHeight="1" hidden="1">
      <c r="A6" s="9"/>
      <c r="B6" s="22"/>
      <c r="C6" s="9"/>
      <c r="D6" s="10"/>
    </row>
    <row r="7" spans="1:3" ht="9.75" customHeight="1" hidden="1">
      <c r="A7" s="9"/>
      <c r="B7" s="22"/>
      <c r="C7" s="9"/>
    </row>
    <row r="8" spans="1:3" ht="9.75" customHeight="1" hidden="1">
      <c r="A8" s="9"/>
      <c r="B8" s="22"/>
      <c r="C8" s="9"/>
    </row>
    <row r="9" spans="1:4" ht="95.25" customHeight="1">
      <c r="A9" s="59" t="s">
        <v>72</v>
      </c>
      <c r="B9" s="59"/>
      <c r="C9" s="59"/>
      <c r="D9" s="59"/>
    </row>
    <row r="10" spans="1:4" ht="18" customHeight="1">
      <c r="A10" s="11" t="s">
        <v>27</v>
      </c>
      <c r="B10" s="22"/>
      <c r="C10" s="9"/>
      <c r="D10" s="9" t="s">
        <v>3</v>
      </c>
    </row>
    <row r="11" spans="1:4" ht="18" customHeight="1">
      <c r="A11" s="58" t="s">
        <v>0</v>
      </c>
      <c r="B11" s="57" t="s">
        <v>54</v>
      </c>
      <c r="C11" s="58" t="s">
        <v>73</v>
      </c>
      <c r="D11" s="58" t="s">
        <v>6</v>
      </c>
    </row>
    <row r="12" spans="1:4" ht="18" customHeight="1">
      <c r="A12" s="58"/>
      <c r="B12" s="57"/>
      <c r="C12" s="58"/>
      <c r="D12" s="58"/>
    </row>
    <row r="13" spans="1:4" ht="28.5" customHeight="1">
      <c r="A13" s="58"/>
      <c r="B13" s="57"/>
      <c r="C13" s="58"/>
      <c r="D13" s="58"/>
    </row>
    <row r="14" spans="1:4" ht="3" customHeight="1" hidden="1">
      <c r="A14" s="31"/>
      <c r="B14" s="32"/>
      <c r="C14" s="31"/>
      <c r="D14" s="31"/>
    </row>
    <row r="15" spans="1:4" ht="18.75">
      <c r="A15" s="4">
        <v>1</v>
      </c>
      <c r="B15" s="25">
        <v>2</v>
      </c>
      <c r="C15" s="4">
        <v>3</v>
      </c>
      <c r="D15" s="4">
        <v>4</v>
      </c>
    </row>
    <row r="16" spans="1:7" ht="45.75" customHeight="1">
      <c r="A16" s="2" t="s">
        <v>13</v>
      </c>
      <c r="B16" s="32"/>
      <c r="C16" s="33"/>
      <c r="D16" s="4"/>
      <c r="F16" s="44">
        <v>68561.4</v>
      </c>
      <c r="G16" s="41">
        <f>F16-B17</f>
        <v>-8562.800000000003</v>
      </c>
    </row>
    <row r="17" spans="1:6" s="12" customFormat="1" ht="22.5" customHeight="1">
      <c r="A17" s="2" t="s">
        <v>4</v>
      </c>
      <c r="B17" s="49">
        <f>B20+B51</f>
        <v>77124.2</v>
      </c>
      <c r="C17" s="49">
        <f>C20+C51</f>
        <v>0</v>
      </c>
      <c r="D17" s="49">
        <f>D20+D51</f>
        <v>-77124.2</v>
      </c>
      <c r="F17" s="6">
        <v>49108.58956</v>
      </c>
    </row>
    <row r="18" spans="1:6" s="12" customFormat="1" ht="22.5" customHeight="1">
      <c r="A18" s="1" t="s">
        <v>10</v>
      </c>
      <c r="B18" s="49">
        <f>B45</f>
        <v>2987.2</v>
      </c>
      <c r="C18" s="49">
        <f>C45</f>
        <v>0</v>
      </c>
      <c r="D18" s="49">
        <f>D45</f>
        <v>-2987.2</v>
      </c>
      <c r="F18" s="40">
        <f>F17-C17</f>
        <v>49108.58956</v>
      </c>
    </row>
    <row r="19" spans="1:4" s="12" customFormat="1" ht="16.5" customHeight="1" hidden="1">
      <c r="A19" s="4" t="s">
        <v>8</v>
      </c>
      <c r="B19" s="49"/>
      <c r="C19" s="49"/>
      <c r="D19" s="49"/>
    </row>
    <row r="20" spans="1:4" s="13" customFormat="1" ht="18.75">
      <c r="A20" s="1" t="s">
        <v>1</v>
      </c>
      <c r="B20" s="49">
        <f>B22+B28+B38+B47</f>
        <v>62138.7</v>
      </c>
      <c r="C20" s="49">
        <f>C22+C28+C38+C47</f>
        <v>0</v>
      </c>
      <c r="D20" s="49">
        <f>C20-B20</f>
        <v>-62138.7</v>
      </c>
    </row>
    <row r="21" spans="1:4" s="13" customFormat="1" ht="18.75">
      <c r="A21" s="1" t="s">
        <v>11</v>
      </c>
      <c r="B21" s="49">
        <f>B24+B41</f>
        <v>11785.7</v>
      </c>
      <c r="C21" s="49">
        <f>C24+C41</f>
        <v>0</v>
      </c>
      <c r="D21" s="49">
        <f>D24+D41</f>
        <v>-11785.7</v>
      </c>
    </row>
    <row r="22" spans="1:8" s="13" customFormat="1" ht="21" customHeight="1">
      <c r="A22" s="1" t="s">
        <v>28</v>
      </c>
      <c r="B22" s="49">
        <f>B23+B24+B25+B26+B27</f>
        <v>21215.100000000002</v>
      </c>
      <c r="C22" s="49">
        <f>C23+C24+C25+C26+C27</f>
        <v>0</v>
      </c>
      <c r="D22" s="49">
        <f>D23+D24+D25+D26+D27</f>
        <v>-21215.100000000002</v>
      </c>
      <c r="G22" s="45">
        <f>SUM(G23:G24)</f>
        <v>76453.9</v>
      </c>
      <c r="H22" s="46">
        <f>SUM(H23:H24)</f>
        <v>0</v>
      </c>
    </row>
    <row r="23" spans="1:8" s="12" customFormat="1" ht="28.5" customHeight="1">
      <c r="A23" s="3" t="s">
        <v>33</v>
      </c>
      <c r="B23" s="31">
        <v>1906.2</v>
      </c>
      <c r="C23" s="31"/>
      <c r="D23" s="31">
        <f>C23-B23</f>
        <v>-1906.2</v>
      </c>
      <c r="F23" s="12" t="s">
        <v>48</v>
      </c>
      <c r="G23" s="40">
        <f>B30+B41+B40</f>
        <v>5153.7</v>
      </c>
      <c r="H23" s="40">
        <f>C30+C41+C40</f>
        <v>0</v>
      </c>
    </row>
    <row r="24" spans="1:8" s="12" customFormat="1" ht="32.25" customHeight="1">
      <c r="A24" s="20" t="s">
        <v>55</v>
      </c>
      <c r="B24" s="31">
        <v>11764.7</v>
      </c>
      <c r="C24" s="31"/>
      <c r="D24" s="31">
        <f>C24-B24</f>
        <v>-11764.7</v>
      </c>
      <c r="F24" s="12" t="s">
        <v>49</v>
      </c>
      <c r="G24" s="40">
        <f>B23+B24+B25+B26+B27+B29+B32+B33+B34+B35+B39++B42+B43+B44+B45+B46+B51+B36</f>
        <v>71300.2</v>
      </c>
      <c r="H24" s="40">
        <f>C23+C24+C25+C26+C27+C29+C32+C33+C34+C35+C39++C42+C43+C44+C45+C46+C51+C36</f>
        <v>0</v>
      </c>
    </row>
    <row r="25" spans="1:4" s="12" customFormat="1" ht="67.5" customHeight="1">
      <c r="A25" s="20" t="s">
        <v>56</v>
      </c>
      <c r="B25" s="31">
        <v>5310</v>
      </c>
      <c r="C25" s="31"/>
      <c r="D25" s="31">
        <f>C25-B25</f>
        <v>-5310</v>
      </c>
    </row>
    <row r="26" spans="1:4" s="12" customFormat="1" ht="120" customHeight="1">
      <c r="A26" s="20" t="s">
        <v>57</v>
      </c>
      <c r="B26" s="31">
        <v>2234.2</v>
      </c>
      <c r="C26" s="31"/>
      <c r="D26" s="31">
        <f>C26-B26</f>
        <v>-2234.2</v>
      </c>
    </row>
    <row r="27" spans="1:4" s="12" customFormat="1" ht="32.25" customHeight="1" hidden="1">
      <c r="A27" s="20">
        <v>5</v>
      </c>
      <c r="B27" s="31"/>
      <c r="C27" s="31"/>
      <c r="D27" s="31">
        <f>C27-B27</f>
        <v>0</v>
      </c>
    </row>
    <row r="28" spans="1:4" s="12" customFormat="1" ht="33.75" customHeight="1">
      <c r="A28" s="19" t="s">
        <v>15</v>
      </c>
      <c r="B28" s="49">
        <f>B29+B32+B30+B33+B34+B35+B36+B37+B31</f>
        <v>7072.3</v>
      </c>
      <c r="C28" s="49">
        <f>C29+C32+C30+C33+C34+C35+C36+C37+C31</f>
        <v>0</v>
      </c>
      <c r="D28" s="49">
        <f>D29+D32+D30+D33+D34+D35+D36+D37+D31</f>
        <v>-7072.3</v>
      </c>
    </row>
    <row r="29" spans="1:4" s="12" customFormat="1" ht="45" customHeight="1">
      <c r="A29" s="20" t="s">
        <v>58</v>
      </c>
      <c r="B29" s="31">
        <v>117.1</v>
      </c>
      <c r="C29" s="31"/>
      <c r="D29" s="31">
        <f aca="true" t="shared" si="0" ref="D29:D37">C29-B29</f>
        <v>-117.1</v>
      </c>
    </row>
    <row r="30" spans="1:4" s="12" customFormat="1" ht="45.75" customHeight="1">
      <c r="A30" s="20" t="s">
        <v>50</v>
      </c>
      <c r="B30" s="31">
        <v>221.8</v>
      </c>
      <c r="C30" s="31"/>
      <c r="D30" s="31">
        <f t="shared" si="0"/>
        <v>-221.8</v>
      </c>
    </row>
    <row r="31" spans="1:4" s="12" customFormat="1" ht="51" customHeight="1">
      <c r="A31" s="20" t="s">
        <v>59</v>
      </c>
      <c r="B31" s="31">
        <v>324.3</v>
      </c>
      <c r="C31" s="31"/>
      <c r="D31" s="31">
        <f t="shared" si="0"/>
        <v>-324.3</v>
      </c>
    </row>
    <row r="32" spans="1:4" s="12" customFormat="1" ht="33.75" customHeight="1">
      <c r="A32" s="20" t="s">
        <v>60</v>
      </c>
      <c r="B32" s="31">
        <v>1473</v>
      </c>
      <c r="C32" s="31"/>
      <c r="D32" s="31">
        <f>C32-B32</f>
        <v>-1473</v>
      </c>
    </row>
    <row r="33" spans="1:4" s="12" customFormat="1" ht="63.75" customHeight="1">
      <c r="A33" s="47" t="s">
        <v>75</v>
      </c>
      <c r="B33" s="31">
        <v>100.1</v>
      </c>
      <c r="C33" s="31"/>
      <c r="D33" s="31">
        <f>C33-B33</f>
        <v>-100.1</v>
      </c>
    </row>
    <row r="34" spans="1:4" s="12" customFormat="1" ht="69" customHeight="1">
      <c r="A34" s="20" t="s">
        <v>76</v>
      </c>
      <c r="B34" s="31">
        <v>100.2</v>
      </c>
      <c r="C34" s="31"/>
      <c r="D34" s="31">
        <f t="shared" si="0"/>
        <v>-100.2</v>
      </c>
    </row>
    <row r="35" spans="1:4" s="12" customFormat="1" ht="68.25" customHeight="1">
      <c r="A35" s="20" t="s">
        <v>77</v>
      </c>
      <c r="B35" s="31">
        <v>1198.1</v>
      </c>
      <c r="C35" s="31"/>
      <c r="D35" s="31">
        <f t="shared" si="0"/>
        <v>-1198.1</v>
      </c>
    </row>
    <row r="36" spans="1:4" s="12" customFormat="1" ht="83.25" customHeight="1">
      <c r="A36" s="20" t="s">
        <v>78</v>
      </c>
      <c r="B36" s="31">
        <v>3537.7</v>
      </c>
      <c r="C36" s="31"/>
      <c r="D36" s="31">
        <f t="shared" si="0"/>
        <v>-3537.7</v>
      </c>
    </row>
    <row r="37" spans="1:4" s="12" customFormat="1" ht="58.5" customHeight="1" hidden="1">
      <c r="A37" s="20"/>
      <c r="B37" s="31"/>
      <c r="C37" s="31"/>
      <c r="D37" s="31">
        <f t="shared" si="0"/>
        <v>0</v>
      </c>
    </row>
    <row r="38" spans="1:4" s="13" customFormat="1" ht="28.5" customHeight="1">
      <c r="A38" s="1" t="s">
        <v>14</v>
      </c>
      <c r="B38" s="49">
        <f>B39+B40+B41+B42+B43+B44+B45+B46</f>
        <v>33505.299999999996</v>
      </c>
      <c r="C38" s="49">
        <f>C39+C40+C41+C42+C43+C44+C45+C46</f>
        <v>0</v>
      </c>
      <c r="D38" s="49">
        <f aca="true" t="shared" si="1" ref="D38:D43">C38-B38</f>
        <v>-33505.299999999996</v>
      </c>
    </row>
    <row r="39" spans="1:4" s="12" customFormat="1" ht="82.5" customHeight="1">
      <c r="A39" s="3" t="s">
        <v>61</v>
      </c>
      <c r="B39" s="31">
        <v>7598</v>
      </c>
      <c r="C39" s="31"/>
      <c r="D39" s="31">
        <f t="shared" si="1"/>
        <v>-7598</v>
      </c>
    </row>
    <row r="40" spans="1:4" s="12" customFormat="1" ht="39.75" customHeight="1">
      <c r="A40" s="29" t="s">
        <v>62</v>
      </c>
      <c r="B40" s="31">
        <v>4910.9</v>
      </c>
      <c r="C40" s="31"/>
      <c r="D40" s="31">
        <f t="shared" si="1"/>
        <v>-4910.9</v>
      </c>
    </row>
    <row r="41" spans="1:4" s="12" customFormat="1" ht="42.75" customHeight="1">
      <c r="A41" s="3" t="s">
        <v>63</v>
      </c>
      <c r="B41" s="31">
        <v>21</v>
      </c>
      <c r="C41" s="31"/>
      <c r="D41" s="31">
        <f t="shared" si="1"/>
        <v>-21</v>
      </c>
    </row>
    <row r="42" spans="1:4" s="12" customFormat="1" ht="57" customHeight="1">
      <c r="A42" s="3" t="s">
        <v>64</v>
      </c>
      <c r="B42" s="31">
        <v>354.5</v>
      </c>
      <c r="C42" s="31"/>
      <c r="D42" s="31">
        <f t="shared" si="1"/>
        <v>-354.5</v>
      </c>
    </row>
    <row r="43" spans="1:4" s="12" customFormat="1" ht="62.25" customHeight="1">
      <c r="A43" s="3" t="s">
        <v>65</v>
      </c>
      <c r="B43" s="31">
        <v>5992.7</v>
      </c>
      <c r="C43" s="31"/>
      <c r="D43" s="31">
        <f t="shared" si="1"/>
        <v>-5992.7</v>
      </c>
    </row>
    <row r="44" spans="1:6" s="12" customFormat="1" ht="178.5" customHeight="1">
      <c r="A44" s="3" t="s">
        <v>66</v>
      </c>
      <c r="B44" s="31">
        <v>11535.9</v>
      </c>
      <c r="C44" s="31"/>
      <c r="D44" s="31">
        <f aca="true" t="shared" si="2" ref="D44:D50">C44-B44</f>
        <v>-11535.9</v>
      </c>
      <c r="F44" s="43"/>
    </row>
    <row r="45" spans="1:4" s="12" customFormat="1" ht="49.5" customHeight="1">
      <c r="A45" s="3" t="s">
        <v>67</v>
      </c>
      <c r="B45" s="31">
        <v>2987.2</v>
      </c>
      <c r="C45" s="31"/>
      <c r="D45" s="31">
        <f t="shared" si="2"/>
        <v>-2987.2</v>
      </c>
    </row>
    <row r="46" spans="1:4" s="12" customFormat="1" ht="46.5" customHeight="1">
      <c r="A46" s="29" t="s">
        <v>74</v>
      </c>
      <c r="B46" s="31">
        <v>105.1</v>
      </c>
      <c r="C46" s="31"/>
      <c r="D46" s="31">
        <f t="shared" si="2"/>
        <v>-105.1</v>
      </c>
    </row>
    <row r="47" spans="1:4" s="12" customFormat="1" ht="44.25" customHeight="1">
      <c r="A47" s="1" t="s">
        <v>45</v>
      </c>
      <c r="B47" s="49">
        <f>B48</f>
        <v>346</v>
      </c>
      <c r="C47" s="49">
        <f>C48</f>
        <v>0</v>
      </c>
      <c r="D47" s="31">
        <f t="shared" si="2"/>
        <v>-346</v>
      </c>
    </row>
    <row r="48" spans="1:4" s="12" customFormat="1" ht="87.75" customHeight="1">
      <c r="A48" s="42" t="s">
        <v>68</v>
      </c>
      <c r="B48" s="31">
        <v>346</v>
      </c>
      <c r="C48" s="31"/>
      <c r="D48" s="31">
        <f t="shared" si="2"/>
        <v>-346</v>
      </c>
    </row>
    <row r="49" spans="1:4" s="12" customFormat="1" ht="51" customHeight="1" hidden="1">
      <c r="A49" s="48" t="s">
        <v>70</v>
      </c>
      <c r="B49" s="49">
        <f>B50</f>
        <v>0</v>
      </c>
      <c r="C49" s="49">
        <f>C50</f>
        <v>0</v>
      </c>
      <c r="D49" s="49">
        <f t="shared" si="2"/>
        <v>0</v>
      </c>
    </row>
    <row r="50" spans="1:4" s="12" customFormat="1" ht="87.75" customHeight="1" hidden="1">
      <c r="A50" s="42" t="s">
        <v>71</v>
      </c>
      <c r="B50" s="31"/>
      <c r="C50" s="31"/>
      <c r="D50" s="31">
        <f t="shared" si="2"/>
        <v>0</v>
      </c>
    </row>
    <row r="51" spans="1:4" s="12" customFormat="1" ht="32.25" customHeight="1">
      <c r="A51" s="1" t="s">
        <v>7</v>
      </c>
      <c r="B51" s="49">
        <f>B54+B78+B81+B85+B89+B66</f>
        <v>14985.5</v>
      </c>
      <c r="C51" s="49">
        <f>C54+C78+C81+C85+C89+C66</f>
        <v>0</v>
      </c>
      <c r="D51" s="49">
        <f>D54+D78+D81+D85+D89+D66</f>
        <v>-14985.5</v>
      </c>
    </row>
    <row r="52" spans="1:4" s="12" customFormat="1" ht="25.5" customHeight="1">
      <c r="A52" s="1" t="s">
        <v>9</v>
      </c>
      <c r="B52" s="49">
        <f>B66</f>
        <v>14985.5</v>
      </c>
      <c r="C52" s="49">
        <f>C66</f>
        <v>0</v>
      </c>
      <c r="D52" s="49">
        <f>D66</f>
        <v>-14985.5</v>
      </c>
    </row>
    <row r="53" spans="1:4" s="12" customFormat="1" ht="24.75" customHeight="1">
      <c r="A53" s="1" t="s">
        <v>5</v>
      </c>
      <c r="B53" s="49"/>
      <c r="C53" s="49"/>
      <c r="D53" s="49"/>
    </row>
    <row r="54" spans="1:4" s="12" customFormat="1" ht="37.5" customHeight="1" hidden="1">
      <c r="A54" s="1"/>
      <c r="B54" s="49">
        <f>B55+B56+B57+B58+B59+B60+B61+B62+B63+B64+B65</f>
        <v>0</v>
      </c>
      <c r="C54" s="49">
        <f>C55+C56+C57+C58+C59+C60+C61+C62+C63+C64+C65</f>
        <v>0</v>
      </c>
      <c r="D54" s="49">
        <f>D55+D56+D57+D58+D59+D60+D61+D62+D63+D64+D65</f>
        <v>0</v>
      </c>
    </row>
    <row r="55" spans="1:6" s="12" customFormat="1" ht="18" customHeight="1" hidden="1">
      <c r="A55" s="3" t="s">
        <v>16</v>
      </c>
      <c r="B55" s="31"/>
      <c r="C55" s="31"/>
      <c r="D55" s="31">
        <f>C55-B55</f>
        <v>0</v>
      </c>
      <c r="F55" s="39"/>
    </row>
    <row r="56" spans="1:6" s="12" customFormat="1" ht="18.75" customHeight="1" hidden="1">
      <c r="A56" s="3" t="s">
        <v>17</v>
      </c>
      <c r="B56" s="50"/>
      <c r="C56" s="31"/>
      <c r="D56" s="31">
        <f aca="true" t="shared" si="3" ref="D56:D65">C56-B56</f>
        <v>0</v>
      </c>
      <c r="F56" s="39"/>
    </row>
    <row r="57" spans="1:6" s="12" customFormat="1" ht="18.75" customHeight="1" hidden="1">
      <c r="A57" s="3" t="s">
        <v>18</v>
      </c>
      <c r="B57" s="50"/>
      <c r="C57" s="31"/>
      <c r="D57" s="31">
        <f t="shared" si="3"/>
        <v>0</v>
      </c>
      <c r="F57" s="39"/>
    </row>
    <row r="58" spans="1:6" s="12" customFormat="1" ht="18.75" customHeight="1" hidden="1">
      <c r="A58" s="3" t="s">
        <v>19</v>
      </c>
      <c r="B58" s="50"/>
      <c r="C58" s="31"/>
      <c r="D58" s="31">
        <f t="shared" si="3"/>
        <v>0</v>
      </c>
      <c r="F58" s="39"/>
    </row>
    <row r="59" spans="1:6" s="12" customFormat="1" ht="18.75" customHeight="1" hidden="1">
      <c r="A59" s="3" t="s">
        <v>20</v>
      </c>
      <c r="B59" s="50"/>
      <c r="C59" s="31"/>
      <c r="D59" s="31">
        <f t="shared" si="3"/>
        <v>0</v>
      </c>
      <c r="F59" s="39"/>
    </row>
    <row r="60" spans="1:6" s="12" customFormat="1" ht="18.75" customHeight="1" hidden="1">
      <c r="A60" s="3" t="s">
        <v>21</v>
      </c>
      <c r="B60" s="50"/>
      <c r="C60" s="31"/>
      <c r="D60" s="31">
        <f t="shared" si="3"/>
        <v>0</v>
      </c>
      <c r="F60" s="39"/>
    </row>
    <row r="61" spans="1:6" s="12" customFormat="1" ht="18.75" customHeight="1" hidden="1">
      <c r="A61" s="3" t="s">
        <v>22</v>
      </c>
      <c r="B61" s="50"/>
      <c r="C61" s="31"/>
      <c r="D61" s="31">
        <f t="shared" si="3"/>
        <v>0</v>
      </c>
      <c r="F61" s="39"/>
    </row>
    <row r="62" spans="1:6" s="12" customFormat="1" ht="18.75" customHeight="1" hidden="1">
      <c r="A62" s="3" t="s">
        <v>23</v>
      </c>
      <c r="B62" s="50"/>
      <c r="C62" s="31"/>
      <c r="D62" s="31">
        <f t="shared" si="3"/>
        <v>0</v>
      </c>
      <c r="F62" s="39"/>
    </row>
    <row r="63" spans="1:6" s="12" customFormat="1" ht="18.75" customHeight="1" hidden="1">
      <c r="A63" s="3" t="s">
        <v>24</v>
      </c>
      <c r="B63" s="50"/>
      <c r="C63" s="31"/>
      <c r="D63" s="31">
        <f t="shared" si="3"/>
        <v>0</v>
      </c>
      <c r="F63" s="39"/>
    </row>
    <row r="64" spans="1:6" s="12" customFormat="1" ht="18.75" customHeight="1" hidden="1">
      <c r="A64" s="3" t="s">
        <v>25</v>
      </c>
      <c r="B64" s="50"/>
      <c r="C64" s="31"/>
      <c r="D64" s="31">
        <f t="shared" si="3"/>
        <v>0</v>
      </c>
      <c r="F64" s="39"/>
    </row>
    <row r="65" spans="1:6" s="12" customFormat="1" ht="18.75" customHeight="1" hidden="1">
      <c r="A65" s="3" t="s">
        <v>26</v>
      </c>
      <c r="B65" s="50"/>
      <c r="C65" s="31"/>
      <c r="D65" s="31">
        <f t="shared" si="3"/>
        <v>0</v>
      </c>
      <c r="F65" s="39"/>
    </row>
    <row r="66" spans="1:4" s="12" customFormat="1" ht="62.25" customHeight="1">
      <c r="A66" s="1" t="s">
        <v>71</v>
      </c>
      <c r="B66" s="49">
        <f>B67+B68+B69+B70+B71+B72+B73+B74+B75+B76+B77</f>
        <v>14985.5</v>
      </c>
      <c r="C66" s="49">
        <f>C67+C68+C69+C70+C71+C72+C73+C74+C75+C76+C77</f>
        <v>0</v>
      </c>
      <c r="D66" s="49">
        <f>D67+D68+D69+D70+D71+D72+D73+D74+D75+D76+D77</f>
        <v>-14985.5</v>
      </c>
    </row>
    <row r="67" spans="1:4" s="12" customFormat="1" ht="18.75" customHeight="1" hidden="1">
      <c r="A67" s="3" t="s">
        <v>16</v>
      </c>
      <c r="B67" s="51"/>
      <c r="C67" s="31"/>
      <c r="D67" s="31">
        <f>B67-C67</f>
        <v>0</v>
      </c>
    </row>
    <row r="68" spans="1:4" s="12" customFormat="1" ht="18.75" customHeight="1" hidden="1">
      <c r="A68" s="3" t="s">
        <v>17</v>
      </c>
      <c r="B68" s="51"/>
      <c r="C68" s="50"/>
      <c r="D68" s="31">
        <f aca="true" t="shared" si="4" ref="D68:D74">C68-B68</f>
        <v>0</v>
      </c>
    </row>
    <row r="69" spans="1:4" s="12" customFormat="1" ht="18.75" customHeight="1" hidden="1">
      <c r="A69" s="3" t="s">
        <v>18</v>
      </c>
      <c r="B69" s="51"/>
      <c r="C69" s="50"/>
      <c r="D69" s="31">
        <f t="shared" si="4"/>
        <v>0</v>
      </c>
    </row>
    <row r="70" spans="1:4" s="12" customFormat="1" ht="18.75" customHeight="1" hidden="1">
      <c r="A70" s="3" t="s">
        <v>19</v>
      </c>
      <c r="B70" s="51"/>
      <c r="C70" s="50"/>
      <c r="D70" s="31">
        <f t="shared" si="4"/>
        <v>0</v>
      </c>
    </row>
    <row r="71" spans="1:4" s="12" customFormat="1" ht="18.75" customHeight="1" hidden="1">
      <c r="A71" s="3" t="s">
        <v>20</v>
      </c>
      <c r="B71" s="51"/>
      <c r="C71" s="50"/>
      <c r="D71" s="31">
        <f t="shared" si="4"/>
        <v>0</v>
      </c>
    </row>
    <row r="72" spans="1:4" s="12" customFormat="1" ht="18.75" customHeight="1" hidden="1">
      <c r="A72" s="3" t="s">
        <v>21</v>
      </c>
      <c r="B72" s="51"/>
      <c r="C72" s="50"/>
      <c r="D72" s="31">
        <f t="shared" si="4"/>
        <v>0</v>
      </c>
    </row>
    <row r="73" spans="1:4" s="12" customFormat="1" ht="18.75" customHeight="1" hidden="1">
      <c r="A73" s="3" t="s">
        <v>22</v>
      </c>
      <c r="B73" s="51"/>
      <c r="C73" s="50"/>
      <c r="D73" s="31">
        <f t="shared" si="4"/>
        <v>0</v>
      </c>
    </row>
    <row r="74" spans="1:4" s="12" customFormat="1" ht="18.75" customHeight="1" hidden="1">
      <c r="A74" s="3" t="s">
        <v>23</v>
      </c>
      <c r="B74" s="51"/>
      <c r="C74" s="50"/>
      <c r="D74" s="31">
        <f t="shared" si="4"/>
        <v>0</v>
      </c>
    </row>
    <row r="75" spans="1:4" s="12" customFormat="1" ht="28.5" customHeight="1">
      <c r="A75" s="3" t="s">
        <v>24</v>
      </c>
      <c r="B75" s="51">
        <v>14985.5</v>
      </c>
      <c r="C75" s="50"/>
      <c r="D75" s="31">
        <f>C75-B75</f>
        <v>-14985.5</v>
      </c>
    </row>
    <row r="76" spans="1:4" s="12" customFormat="1" ht="18.75" customHeight="1" hidden="1">
      <c r="A76" s="3" t="s">
        <v>25</v>
      </c>
      <c r="B76" s="51"/>
      <c r="C76" s="50"/>
      <c r="D76" s="31">
        <f>B76-C76</f>
        <v>0</v>
      </c>
    </row>
    <row r="77" spans="1:4" s="12" customFormat="1" ht="18.75" customHeight="1" hidden="1">
      <c r="A77" s="3" t="s">
        <v>26</v>
      </c>
      <c r="B77" s="51"/>
      <c r="C77" s="50"/>
      <c r="D77" s="31">
        <f>B77-C77</f>
        <v>0</v>
      </c>
    </row>
    <row r="78" spans="1:4" s="12" customFormat="1" ht="76.5" customHeight="1" hidden="1">
      <c r="A78" s="1"/>
      <c r="B78" s="52">
        <f>B79+B80</f>
        <v>0</v>
      </c>
      <c r="C78" s="52">
        <f>C79+C80</f>
        <v>0</v>
      </c>
      <c r="D78" s="52">
        <f>D79+D80</f>
        <v>0</v>
      </c>
    </row>
    <row r="79" spans="1:5" ht="26.25" customHeight="1" hidden="1">
      <c r="A79" s="3"/>
      <c r="B79" s="31"/>
      <c r="C79" s="31"/>
      <c r="D79" s="31">
        <f>C79-B79</f>
        <v>0</v>
      </c>
      <c r="E79" s="12"/>
    </row>
    <row r="80" spans="1:5" ht="26.25" customHeight="1" hidden="1">
      <c r="A80" s="3"/>
      <c r="B80" s="31"/>
      <c r="C80" s="31"/>
      <c r="D80" s="31">
        <f>C80-B80</f>
        <v>0</v>
      </c>
      <c r="E80" s="12"/>
    </row>
    <row r="81" spans="1:5" ht="23.25" customHeight="1" hidden="1">
      <c r="A81" s="1" t="s">
        <v>34</v>
      </c>
      <c r="B81" s="49">
        <f>B82+B83+B84</f>
        <v>0</v>
      </c>
      <c r="C81" s="49">
        <f>C82+C83+C84</f>
        <v>0</v>
      </c>
      <c r="D81" s="49">
        <f>D82+D83+D84</f>
        <v>0</v>
      </c>
      <c r="E81" s="12"/>
    </row>
    <row r="82" spans="1:5" ht="23.25" customHeight="1" hidden="1">
      <c r="A82" s="3" t="s">
        <v>36</v>
      </c>
      <c r="B82" s="31"/>
      <c r="C82" s="31"/>
      <c r="D82" s="31">
        <f>C82-B82</f>
        <v>0</v>
      </c>
      <c r="E82" s="12"/>
    </row>
    <row r="83" spans="1:5" ht="23.25" customHeight="1" hidden="1">
      <c r="A83" s="3" t="s">
        <v>37</v>
      </c>
      <c r="B83" s="31"/>
      <c r="C83" s="31"/>
      <c r="D83" s="31">
        <f>C83-B83</f>
        <v>0</v>
      </c>
      <c r="E83" s="12"/>
    </row>
    <row r="84" spans="1:5" ht="23.25" customHeight="1" hidden="1">
      <c r="A84" s="3" t="s">
        <v>35</v>
      </c>
      <c r="B84" s="31"/>
      <c r="C84" s="31"/>
      <c r="D84" s="31">
        <f>C84-B84</f>
        <v>0</v>
      </c>
      <c r="E84" s="12"/>
    </row>
    <row r="85" spans="1:5" ht="23.25" customHeight="1" hidden="1">
      <c r="A85" s="1" t="s">
        <v>38</v>
      </c>
      <c r="B85" s="49">
        <f>B86+B87</f>
        <v>0</v>
      </c>
      <c r="C85" s="49">
        <f>C86+C87</f>
        <v>0</v>
      </c>
      <c r="D85" s="49">
        <f>C85-B85</f>
        <v>0</v>
      </c>
      <c r="E85" s="12"/>
    </row>
    <row r="86" spans="1:5" ht="24.75" customHeight="1" hidden="1">
      <c r="A86" s="3" t="s">
        <v>39</v>
      </c>
      <c r="B86" s="31"/>
      <c r="C86" s="31"/>
      <c r="D86" s="31">
        <f aca="true" t="shared" si="5" ref="D86:D91">C86-B86</f>
        <v>0</v>
      </c>
      <c r="E86" s="12"/>
    </row>
    <row r="87" spans="1:5" ht="23.25" customHeight="1" hidden="1">
      <c r="A87" s="3" t="s">
        <v>40</v>
      </c>
      <c r="B87" s="31"/>
      <c r="C87" s="31"/>
      <c r="D87" s="31">
        <f t="shared" si="5"/>
        <v>0</v>
      </c>
      <c r="E87" s="12"/>
    </row>
    <row r="88" spans="1:5" ht="23.25" customHeight="1" hidden="1">
      <c r="A88" s="3" t="s">
        <v>44</v>
      </c>
      <c r="B88" s="31"/>
      <c r="C88" s="31"/>
      <c r="D88" s="31">
        <f t="shared" si="5"/>
        <v>0</v>
      </c>
      <c r="E88" s="12"/>
    </row>
    <row r="89" spans="1:5" ht="23.25" customHeight="1" hidden="1">
      <c r="A89" s="1" t="s">
        <v>41</v>
      </c>
      <c r="B89" s="49">
        <f>B90+B91</f>
        <v>0</v>
      </c>
      <c r="C89" s="49">
        <f>C90+C91</f>
        <v>0</v>
      </c>
      <c r="D89" s="49">
        <f>D90+D91</f>
        <v>0</v>
      </c>
      <c r="E89" s="12"/>
    </row>
    <row r="90" spans="1:5" ht="27" customHeight="1" hidden="1">
      <c r="A90" s="3" t="s">
        <v>42</v>
      </c>
      <c r="B90" s="31"/>
      <c r="C90" s="31"/>
      <c r="D90" s="31">
        <f t="shared" si="5"/>
        <v>0</v>
      </c>
      <c r="E90" s="12"/>
    </row>
    <row r="91" spans="1:5" ht="27" customHeight="1" hidden="1">
      <c r="A91" s="3" t="s">
        <v>43</v>
      </c>
      <c r="B91" s="31"/>
      <c r="C91" s="31"/>
      <c r="D91" s="31">
        <f t="shared" si="5"/>
        <v>0</v>
      </c>
      <c r="E91" s="12"/>
    </row>
    <row r="92" spans="1:5" ht="42" customHeight="1">
      <c r="A92" s="1" t="s">
        <v>12</v>
      </c>
      <c r="B92" s="49">
        <f>B93+B100</f>
        <v>7320.400000000001</v>
      </c>
      <c r="C92" s="49">
        <f>C93+C100</f>
        <v>501.479</v>
      </c>
      <c r="D92" s="49">
        <f>D93+D100</f>
        <v>-6818.921</v>
      </c>
      <c r="E92" s="12"/>
    </row>
    <row r="93" spans="1:5" s="5" customFormat="1" ht="36.75" customHeight="1">
      <c r="A93" s="26" t="s">
        <v>29</v>
      </c>
      <c r="B93" s="49">
        <f>B94+B95+B96+B97+B98+B99</f>
        <v>7320.400000000001</v>
      </c>
      <c r="C93" s="49">
        <f>C94+C95+C96+C97+C98+C99</f>
        <v>501.479</v>
      </c>
      <c r="D93" s="49">
        <f>D94+D95+D96+D97+D98+D99</f>
        <v>-6818.921</v>
      </c>
      <c r="E93" s="13"/>
    </row>
    <row r="94" spans="1:5" s="5" customFormat="1" ht="56.25" customHeight="1">
      <c r="A94" s="36" t="s">
        <v>46</v>
      </c>
      <c r="B94" s="31">
        <v>6564.8</v>
      </c>
      <c r="C94" s="31">
        <v>501.479</v>
      </c>
      <c r="D94" s="31">
        <f aca="true" t="shared" si="6" ref="D94:D99">C94-B94</f>
        <v>-6063.321</v>
      </c>
      <c r="E94" s="13"/>
    </row>
    <row r="95" spans="1:5" s="5" customFormat="1" ht="107.25" customHeight="1">
      <c r="A95" s="27" t="s">
        <v>69</v>
      </c>
      <c r="B95" s="31">
        <v>755.6</v>
      </c>
      <c r="C95" s="31"/>
      <c r="D95" s="31">
        <f>C95-B95</f>
        <v>-755.6</v>
      </c>
      <c r="E95" s="13"/>
    </row>
    <row r="96" spans="1:5" s="5" customFormat="1" ht="75.75" customHeight="1" hidden="1">
      <c r="A96" s="30" t="s">
        <v>47</v>
      </c>
      <c r="B96" s="31"/>
      <c r="C96" s="31"/>
      <c r="D96" s="31">
        <f t="shared" si="6"/>
        <v>0</v>
      </c>
      <c r="E96" s="13"/>
    </row>
    <row r="97" spans="1:5" s="5" customFormat="1" ht="190.5" customHeight="1" hidden="1">
      <c r="A97" s="30" t="s">
        <v>51</v>
      </c>
      <c r="B97" s="50">
        <f>17.7-17.7</f>
        <v>0</v>
      </c>
      <c r="C97" s="31"/>
      <c r="D97" s="31">
        <f t="shared" si="6"/>
        <v>0</v>
      </c>
      <c r="E97" s="13"/>
    </row>
    <row r="98" spans="1:5" s="5" customFormat="1" ht="58.5" customHeight="1" hidden="1">
      <c r="A98" s="30" t="s">
        <v>52</v>
      </c>
      <c r="B98" s="50"/>
      <c r="C98" s="31"/>
      <c r="D98" s="31">
        <f t="shared" si="6"/>
        <v>0</v>
      </c>
      <c r="E98" s="13"/>
    </row>
    <row r="99" spans="1:5" s="5" customFormat="1" ht="72.75" customHeight="1" hidden="1">
      <c r="A99" s="30" t="s">
        <v>53</v>
      </c>
      <c r="B99" s="53"/>
      <c r="C99" s="31"/>
      <c r="D99" s="31">
        <f t="shared" si="6"/>
        <v>0</v>
      </c>
      <c r="E99" s="13"/>
    </row>
    <row r="100" spans="1:5" s="5" customFormat="1" ht="39.75" customHeight="1">
      <c r="A100" s="1" t="s">
        <v>30</v>
      </c>
      <c r="B100" s="49">
        <f>B101</f>
        <v>0</v>
      </c>
      <c r="C100" s="49">
        <f>C101</f>
        <v>0</v>
      </c>
      <c r="D100" s="49">
        <f>SUM(C100-B100)</f>
        <v>0</v>
      </c>
      <c r="E100" s="13"/>
    </row>
    <row r="101" spans="1:5" s="5" customFormat="1" ht="75" customHeight="1" hidden="1">
      <c r="A101" s="28"/>
      <c r="B101" s="54"/>
      <c r="C101" s="54"/>
      <c r="D101" s="54">
        <f>SUM(C101-B101)</f>
        <v>0</v>
      </c>
      <c r="E101" s="13"/>
    </row>
    <row r="102" spans="1:5" ht="90" customHeight="1">
      <c r="A102" s="35" t="s">
        <v>32</v>
      </c>
      <c r="B102" s="34"/>
      <c r="C102" s="37" t="s">
        <v>31</v>
      </c>
      <c r="D102" s="38"/>
      <c r="E102" s="12"/>
    </row>
    <row r="103" spans="1:5" ht="42.75" customHeight="1">
      <c r="A103" s="14"/>
      <c r="B103" s="23"/>
      <c r="C103" s="14"/>
      <c r="D103" s="15"/>
      <c r="E103" s="16"/>
    </row>
    <row r="104" spans="1:5" ht="3.75" customHeight="1" hidden="1">
      <c r="A104" s="14"/>
      <c r="B104" s="23"/>
      <c r="C104" s="14"/>
      <c r="D104" s="15"/>
      <c r="E104" s="16"/>
    </row>
    <row r="105" ht="18.75" hidden="1">
      <c r="D105" s="17"/>
    </row>
    <row r="107" ht="14.25" customHeight="1">
      <c r="D107" s="18"/>
    </row>
    <row r="108" ht="18.75" hidden="1">
      <c r="D108" s="17"/>
    </row>
    <row r="109" ht="18.75" hidden="1">
      <c r="D109" s="17"/>
    </row>
    <row r="110" ht="18.75" hidden="1"/>
    <row r="111" ht="18.75" hidden="1"/>
    <row r="112" ht="18.75" hidden="1"/>
    <row r="113" spans="1:3" ht="18.75" hidden="1">
      <c r="A113" s="17"/>
      <c r="B113" s="24"/>
      <c r="C113" s="17"/>
    </row>
    <row r="114" ht="18.75" hidden="1">
      <c r="A114" s="7" t="s">
        <v>2</v>
      </c>
    </row>
    <row r="115" ht="18.75">
      <c r="B115" s="14"/>
    </row>
    <row r="116" ht="18.75"/>
    <row r="117" ht="18.75"/>
    <row r="118" ht="18.75"/>
    <row r="119" ht="18.75"/>
    <row r="120" ht="18.75"/>
    <row r="121" ht="18.75"/>
    <row r="122" ht="18.75"/>
    <row r="123" ht="18.75"/>
    <row r="124" ht="18.75"/>
    <row r="125" ht="18.75"/>
    <row r="126" ht="18.75"/>
    <row r="127" ht="18.75"/>
    <row r="128" spans="1:3" ht="18.75">
      <c r="A128" s="6"/>
      <c r="B128" s="6"/>
      <c r="C128" s="6"/>
    </row>
    <row r="129" spans="1:3" ht="18.75">
      <c r="A129" s="6"/>
      <c r="B129" s="6"/>
      <c r="C129" s="6"/>
    </row>
    <row r="130" spans="1:3" ht="18.75">
      <c r="A130" s="6"/>
      <c r="B130" s="6"/>
      <c r="C130" s="6"/>
    </row>
    <row r="131" spans="1:3" ht="18.75">
      <c r="A131" s="6"/>
      <c r="B131" s="6"/>
      <c r="C131" s="6"/>
    </row>
    <row r="132" spans="1:3" ht="18.75">
      <c r="A132" s="6"/>
      <c r="B132" s="6"/>
      <c r="C132" s="6"/>
    </row>
    <row r="133" spans="1:3" ht="18.75">
      <c r="A133" s="6"/>
      <c r="B133" s="6"/>
      <c r="C133" s="6"/>
    </row>
    <row r="134" spans="1:3" ht="18.75">
      <c r="A134" s="6"/>
      <c r="B134" s="6"/>
      <c r="C134" s="6"/>
    </row>
    <row r="135" spans="1:3" ht="18.75">
      <c r="A135" s="6"/>
      <c r="B135" s="6"/>
      <c r="C135" s="6"/>
    </row>
    <row r="136" spans="1:3" ht="18.75">
      <c r="A136" s="6"/>
      <c r="B136" s="6"/>
      <c r="C136" s="6"/>
    </row>
    <row r="137" spans="1:3" ht="18.75">
      <c r="A137" s="6"/>
      <c r="B137" s="6"/>
      <c r="C137" s="6"/>
    </row>
    <row r="138" spans="1:3" ht="18.75">
      <c r="A138" s="6"/>
      <c r="B138" s="6"/>
      <c r="C138" s="6"/>
    </row>
    <row r="139" spans="1:3" ht="18.75">
      <c r="A139" s="6"/>
      <c r="B139" s="6"/>
      <c r="C139" s="6"/>
    </row>
    <row r="140" spans="1:3" ht="18.75">
      <c r="A140" s="6"/>
      <c r="B140" s="6"/>
      <c r="C140" s="6"/>
    </row>
    <row r="141" spans="1:3" ht="18.75">
      <c r="A141" s="6"/>
      <c r="B141" s="6"/>
      <c r="C141" s="6"/>
    </row>
    <row r="142" spans="1:3" ht="18.75">
      <c r="A142" s="6"/>
      <c r="B142" s="6"/>
      <c r="C142" s="6"/>
    </row>
    <row r="143" spans="1:3" ht="18.75">
      <c r="A143" s="6"/>
      <c r="B143" s="6"/>
      <c r="C143" s="6"/>
    </row>
    <row r="144" spans="1:3" ht="18.75">
      <c r="A144" s="6"/>
      <c r="B144" s="6"/>
      <c r="C144" s="6"/>
    </row>
    <row r="145" spans="1:3" ht="18.75">
      <c r="A145" s="6"/>
      <c r="B145" s="6"/>
      <c r="C145" s="6"/>
    </row>
    <row r="146" spans="1:3" ht="18.75">
      <c r="A146" s="6"/>
      <c r="B146" s="6"/>
      <c r="C146" s="6"/>
    </row>
    <row r="147" spans="1:3" ht="18.75">
      <c r="A147" s="6"/>
      <c r="B147" s="6"/>
      <c r="C147" s="6"/>
    </row>
    <row r="148" spans="1:3" ht="18.75">
      <c r="A148" s="6"/>
      <c r="B148" s="6"/>
      <c r="C148" s="6"/>
    </row>
    <row r="149" spans="1:3" ht="18.75">
      <c r="A149" s="6"/>
      <c r="B149" s="6"/>
      <c r="C149" s="6"/>
    </row>
    <row r="150" spans="1:3" ht="18.75">
      <c r="A150" s="6"/>
      <c r="B150" s="6"/>
      <c r="C150" s="6"/>
    </row>
    <row r="151" spans="1:3" ht="18.75">
      <c r="A151" s="6"/>
      <c r="B151" s="6"/>
      <c r="C151" s="6"/>
    </row>
    <row r="152" spans="1:3" ht="18.75">
      <c r="A152" s="6"/>
      <c r="B152" s="6"/>
      <c r="C152" s="6"/>
    </row>
    <row r="153" spans="1:3" ht="18.75">
      <c r="A153" s="6"/>
      <c r="B153" s="6"/>
      <c r="C153" s="6"/>
    </row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  <row r="169" spans="1:3" ht="18.75">
      <c r="A169" s="6"/>
      <c r="B169" s="6"/>
      <c r="C169" s="6"/>
    </row>
    <row r="170" spans="1:3" ht="18.75">
      <c r="A170" s="6"/>
      <c r="B170" s="6"/>
      <c r="C170" s="6"/>
    </row>
    <row r="171" spans="1:3" ht="18.75">
      <c r="A171" s="6"/>
      <c r="B171" s="6"/>
      <c r="C171" s="6"/>
    </row>
    <row r="172" spans="1:3" ht="18.75">
      <c r="A172" s="6"/>
      <c r="B172" s="6"/>
      <c r="C172" s="6"/>
    </row>
    <row r="173" spans="1:3" ht="18.75">
      <c r="A173" s="6"/>
      <c r="B173" s="6"/>
      <c r="C173" s="6"/>
    </row>
    <row r="174" spans="1:3" ht="18.75">
      <c r="A174" s="6"/>
      <c r="B174" s="6"/>
      <c r="C174" s="6"/>
    </row>
    <row r="175" spans="1:3" ht="18.75">
      <c r="A175" s="6"/>
      <c r="B175" s="6"/>
      <c r="C175" s="6"/>
    </row>
    <row r="176" spans="1:3" ht="18.75">
      <c r="A176" s="6"/>
      <c r="B176" s="6"/>
      <c r="C176" s="6"/>
    </row>
    <row r="177" spans="1:3" ht="18.75">
      <c r="A177" s="6"/>
      <c r="B177" s="6"/>
      <c r="C177" s="6"/>
    </row>
    <row r="178" spans="1:3" ht="18.75">
      <c r="A178" s="6"/>
      <c r="B178" s="6"/>
      <c r="C178" s="6"/>
    </row>
    <row r="179" spans="1:3" ht="18.75">
      <c r="A179" s="6"/>
      <c r="B179" s="6"/>
      <c r="C179" s="6"/>
    </row>
    <row r="180" spans="1:3" ht="18.75">
      <c r="A180" s="6"/>
      <c r="B180" s="6"/>
      <c r="C180" s="6"/>
    </row>
    <row r="181" spans="1:3" ht="18.75">
      <c r="A181" s="6"/>
      <c r="B181" s="6"/>
      <c r="C181" s="6"/>
    </row>
  </sheetData>
  <sheetProtection/>
  <mergeCells count="7">
    <mergeCell ref="A1:D1"/>
    <mergeCell ref="A4:D4"/>
    <mergeCell ref="B11:B13"/>
    <mergeCell ref="C11:C13"/>
    <mergeCell ref="A9:D9"/>
    <mergeCell ref="A11:A13"/>
    <mergeCell ref="D11:D13"/>
  </mergeCells>
  <printOptions horizontalCentered="1"/>
  <pageMargins left="0.35433070866141736" right="0.2362204724409449" top="0.31496062992125984" bottom="0.1968503937007874" header="0.31496062992125984" footer="0.1968503937007874"/>
  <pageSetup fitToHeight="3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Бегущий</dc:creator>
  <cp:keywords/>
  <dc:description/>
  <cp:lastModifiedBy>user</cp:lastModifiedBy>
  <cp:lastPrinted>2020-03-03T07:35:34Z</cp:lastPrinted>
  <dcterms:created xsi:type="dcterms:W3CDTF">2007-10-22T09:23:55Z</dcterms:created>
  <dcterms:modified xsi:type="dcterms:W3CDTF">2020-03-03T07:37:27Z</dcterms:modified>
  <cp:category/>
  <cp:version/>
  <cp:contentType/>
  <cp:contentStatus/>
</cp:coreProperties>
</file>