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255" windowHeight="8040" activeTab="0"/>
  </bookViews>
  <sheets>
    <sheet name="консолидр.б-т" sheetId="1" r:id="rId1"/>
    <sheet name="муниц.р-н" sheetId="2" r:id="rId2"/>
  </sheets>
  <definedNames>
    <definedName name="_xlnm.Print_Area" localSheetId="0">'консолидр.б-т'!$A$1:$E$55</definedName>
    <definedName name="_xlnm.Print_Area" localSheetId="1">'муниц.р-н'!$A$1:$D$54</definedName>
  </definedNames>
  <calcPr fullCalcOnLoad="1"/>
</workbook>
</file>

<file path=xl/sharedStrings.xml><?xml version="1.0" encoding="utf-8"?>
<sst xmlns="http://schemas.openxmlformats.org/spreadsheetml/2006/main" count="110" uniqueCount="63">
  <si>
    <t>% исполнения</t>
  </si>
  <si>
    <t>Д О Х О Д Ы</t>
  </si>
  <si>
    <t>Р А С Х О Д Ы</t>
  </si>
  <si>
    <t>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</si>
  <si>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</si>
  <si>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</si>
  <si>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</si>
  <si>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</si>
  <si>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</si>
  <si>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Иные межбюджетные трансферты</t>
  </si>
  <si>
    <t>Информация</t>
  </si>
  <si>
    <t>Наименование показателей</t>
  </si>
  <si>
    <t>Налоговые доходы - всего</t>
  </si>
  <si>
    <t>Налоги на прибыль, доходы, в т.ч.:</t>
  </si>
  <si>
    <t>Налог на прибыль организаций</t>
  </si>
  <si>
    <t>Налог на доходы физических лиц</t>
  </si>
  <si>
    <t>Налоги на совокупный доход, в т.ч.</t>
  </si>
  <si>
    <t>Налог, взимаемый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</si>
  <si>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</si>
  <si>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</si>
  <si>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 в т.ч.</t>
  </si>
  <si>
    <t>Налог наимущество организаций</t>
  </si>
  <si>
    <t>Транспортный налог</t>
  </si>
  <si>
    <t>Прочие налоговые доходы</t>
  </si>
  <si>
    <t>Неналоговые доходы - всего</t>
  </si>
  <si>
    <t>Безвозмездные поступления, в том числе</t>
  </si>
  <si>
    <t>Дотации</t>
  </si>
  <si>
    <t>Субсидии</t>
  </si>
  <si>
    <t>Субвенции</t>
  </si>
  <si>
    <t>ВСЕГО ДОХОДОВ</t>
  </si>
  <si>
    <t>Национальная безопасность и правоохранительная деятельность</t>
  </si>
  <si>
    <t>Культура и кинематография</t>
  </si>
  <si>
    <t>Физическая культура и спорт</t>
  </si>
  <si>
    <t>Здравоохранение</t>
  </si>
  <si>
    <t>Обслуживание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</si>
  <si>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</si>
  <si>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 xml:space="preserve">ВСЕГО РАСХОДОВ </t>
  </si>
  <si>
    <t xml:space="preserve">Дефицит  </t>
  </si>
  <si>
    <t>Профицит</t>
  </si>
  <si>
    <t>Налог на имущество физ-х лиц</t>
  </si>
  <si>
    <t>Земельный налог</t>
  </si>
  <si>
    <t>Налог на имущество физич-х лиц</t>
  </si>
  <si>
    <t xml:space="preserve">                                                                      </t>
  </si>
  <si>
    <t>Национальная оборона</t>
  </si>
  <si>
    <t>об исполнении консолидированного бюджета Орловского района</t>
  </si>
  <si>
    <t>тыс.рублей</t>
  </si>
  <si>
    <t>Безвозмездные поступления всего, в том числе:</t>
  </si>
  <si>
    <t>Безвозмездные поступления (за минусом возвратов в областной бюджет)</t>
  </si>
  <si>
    <t>Собственные доходы - всего</t>
  </si>
  <si>
    <t>Культура, кинематография</t>
  </si>
  <si>
    <t>План на год</t>
  </si>
  <si>
    <t>Доходы бюджетов муниципальных районов от возврата остатков субсидий, субвенций и иных межбюджетных трансфертов, имеющих целевое назаначение, прошлых лет из бюджетов поселений</t>
  </si>
  <si>
    <t xml:space="preserve">Возврат целевых остатков субсидий и субвенций и ных межбюжетных трансфертов прошлых лет </t>
  </si>
  <si>
    <t>Патентная система налогообложения</t>
  </si>
  <si>
    <t xml:space="preserve"> </t>
  </si>
  <si>
    <t>Акцизы</t>
  </si>
  <si>
    <t>Заведующий  финансовым отделом                                                      Е.А.Лячина</t>
  </si>
  <si>
    <t>Заведующий  финансовым отделом                                            Е.А.Лячина</t>
  </si>
  <si>
    <t>об исполнении  бюджета  Орловского района</t>
  </si>
  <si>
    <t>2022 год</t>
  </si>
  <si>
    <t>на  1 июля  2022 года</t>
  </si>
  <si>
    <t>Факт   на 01.07.2022 г.</t>
  </si>
  <si>
    <t>Факт   на 01.07.2022г.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</si>
</sst>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</numFmts>
  <fonts count="53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sz val="16"/>
      <name val="Arial Cyr"/>
      <family val="0"/>
    </font>
    <font>
      <sz val="18"/>
      <name val="Times New Roman"/>
      <family val="1"/>
    </font>
    <font>
      <b/>
      <sz val="20"/>
      <name val="Times New Roman"/>
      <family val="1"/>
    </font>
    <font>
      <sz val="18"/>
      <name val="Arial Cyr"/>
      <family val="0"/>
    </font>
    <font>
      <b/>
      <sz val="18"/>
      <color indexed="10"/>
      <name val="Times New Roman"/>
      <family val="1"/>
    </font>
    <font>
      <sz val="16"/>
      <name val="Times New Roman"/>
      <family val="1"/>
    </font>
    <font>
      <b/>
      <sz val="1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176" fontId="1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177" fontId="9" fillId="0" borderId="11" xfId="0" applyNumberFormat="1" applyFont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177" fontId="9" fillId="33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left" vertical="center" wrapText="1"/>
    </xf>
    <xf numFmtId="177" fontId="9" fillId="34" borderId="11" xfId="0" applyNumberFormat="1" applyFont="1" applyFill="1" applyBorder="1" applyAlignment="1">
      <alignment horizontal="center" vertical="center" wrapText="1"/>
    </xf>
    <xf numFmtId="177" fontId="9" fillId="35" borderId="11" xfId="0" applyNumberFormat="1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177" fontId="15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left" vertical="center" wrapText="1"/>
    </xf>
    <xf numFmtId="177" fontId="0" fillId="0" borderId="0" xfId="0" applyNumberFormat="1" applyAlignment="1">
      <alignment/>
    </xf>
    <xf numFmtId="177" fontId="18" fillId="0" borderId="0" xfId="0" applyNumberFormat="1" applyFont="1" applyAlignment="1">
      <alignment/>
    </xf>
    <xf numFmtId="178" fontId="12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8"/>
  <sheetViews>
    <sheetView tabSelected="1" zoomScale="80" zoomScaleNormal="80" zoomScaleSheetLayoutView="75" zoomScalePageLayoutView="0" workbookViewId="0" topLeftCell="A37">
      <selection activeCell="A67" sqref="A67"/>
    </sheetView>
  </sheetViews>
  <sheetFormatPr defaultColWidth="9.00390625" defaultRowHeight="12.75"/>
  <cols>
    <col min="1" max="1" width="89.375" style="0" customWidth="1"/>
    <col min="2" max="2" width="24.625" style="0" customWidth="1"/>
    <col min="3" max="3" width="30.125" style="0" bestFit="1" customWidth="1"/>
    <col min="4" max="4" width="18.375" style="0" customWidth="1"/>
    <col min="5" max="5" width="0.12890625" style="0" customWidth="1"/>
  </cols>
  <sheetData>
    <row r="1" spans="1:4" ht="28.5" customHeight="1">
      <c r="A1" s="41" t="s">
        <v>10</v>
      </c>
      <c r="B1" s="41"/>
      <c r="C1" s="41"/>
      <c r="D1" s="41"/>
    </row>
    <row r="2" spans="1:4" ht="22.5">
      <c r="A2" s="41" t="s">
        <v>44</v>
      </c>
      <c r="B2" s="41"/>
      <c r="C2" s="41"/>
      <c r="D2" s="41"/>
    </row>
    <row r="3" spans="1:6" ht="22.5">
      <c r="A3" s="41" t="s">
        <v>60</v>
      </c>
      <c r="B3" s="41"/>
      <c r="C3" s="41"/>
      <c r="D3" s="41"/>
      <c r="E3" s="41"/>
      <c r="F3" s="41"/>
    </row>
    <row r="4" spans="1:7" ht="18.75" customHeight="1">
      <c r="A4" s="5"/>
      <c r="B4" s="42" t="s">
        <v>45</v>
      </c>
      <c r="C4" s="42"/>
      <c r="D4" s="42"/>
      <c r="E4" s="15"/>
      <c r="F4" s="15"/>
      <c r="G4" s="1"/>
    </row>
    <row r="5" spans="1:6" ht="16.5" customHeight="1">
      <c r="A5" s="40" t="s">
        <v>11</v>
      </c>
      <c r="B5" s="40" t="s">
        <v>59</v>
      </c>
      <c r="C5" s="40"/>
      <c r="D5" s="40"/>
      <c r="E5" s="3"/>
      <c r="F5" s="3"/>
    </row>
    <row r="6" spans="1:6" ht="3" customHeight="1">
      <c r="A6" s="40"/>
      <c r="B6" s="40"/>
      <c r="C6" s="40"/>
      <c r="D6" s="40"/>
      <c r="E6" s="3"/>
      <c r="F6" s="3"/>
    </row>
    <row r="7" spans="1:6" ht="21" customHeight="1">
      <c r="A7" s="40"/>
      <c r="B7" s="40" t="s">
        <v>50</v>
      </c>
      <c r="C7" s="40" t="s">
        <v>61</v>
      </c>
      <c r="D7" s="40" t="s">
        <v>0</v>
      </c>
      <c r="E7" s="3"/>
      <c r="F7" s="3"/>
    </row>
    <row r="8" spans="1:6" ht="21.75" customHeight="1">
      <c r="A8" s="14"/>
      <c r="B8" s="40"/>
      <c r="C8" s="40"/>
      <c r="D8" s="40"/>
      <c r="E8" s="3"/>
      <c r="F8" s="3"/>
    </row>
    <row r="9" spans="1:4" ht="19.5" customHeight="1">
      <c r="A9" s="10">
        <v>1</v>
      </c>
      <c r="B9" s="10">
        <v>3</v>
      </c>
      <c r="C9" s="10">
        <v>4</v>
      </c>
      <c r="D9" s="10">
        <v>5</v>
      </c>
    </row>
    <row r="10" spans="1:4" ht="22.5">
      <c r="A10" s="12" t="s">
        <v>1</v>
      </c>
      <c r="B10" s="16"/>
      <c r="C10" s="16"/>
      <c r="D10" s="16"/>
    </row>
    <row r="11" spans="1:4" ht="23.25" customHeight="1">
      <c r="A11" s="21" t="s">
        <v>12</v>
      </c>
      <c r="B11" s="22">
        <f>B12+B15+B16+B21+B26</f>
        <v>320730.7</v>
      </c>
      <c r="C11" s="22">
        <f>C12+C15+C16+C21+C26</f>
        <v>158314.4</v>
      </c>
      <c r="D11" s="22">
        <f>C11/B11*100</f>
        <v>49.3605382958351</v>
      </c>
    </row>
    <row r="12" spans="1:4" ht="23.25" customHeight="1">
      <c r="A12" s="12" t="s">
        <v>13</v>
      </c>
      <c r="B12" s="17">
        <f>B13+B14</f>
        <v>153803.6</v>
      </c>
      <c r="C12" s="17">
        <f>C13+C14</f>
        <v>60185.4</v>
      </c>
      <c r="D12" s="17">
        <f aca="true" t="shared" si="0" ref="D12:D29">C12/B12*100</f>
        <v>39.13133372690886</v>
      </c>
    </row>
    <row r="13" spans="1:4" ht="23.25" customHeight="1">
      <c r="A13" s="11" t="s">
        <v>14</v>
      </c>
      <c r="B13" s="18">
        <v>0</v>
      </c>
      <c r="C13" s="18">
        <v>0</v>
      </c>
      <c r="D13" s="18">
        <v>0</v>
      </c>
    </row>
    <row r="14" spans="1:4" ht="25.5" customHeight="1">
      <c r="A14" s="11" t="s">
        <v>15</v>
      </c>
      <c r="B14" s="18">
        <v>153803.6</v>
      </c>
      <c r="C14" s="18">
        <v>60185.4</v>
      </c>
      <c r="D14" s="18">
        <f t="shared" si="0"/>
        <v>39.13133372690886</v>
      </c>
    </row>
    <row r="15" spans="1:4" ht="25.5" customHeight="1">
      <c r="A15" s="11" t="s">
        <v>55</v>
      </c>
      <c r="B15" s="18">
        <v>29194.5</v>
      </c>
      <c r="C15" s="18">
        <v>15810.8</v>
      </c>
      <c r="D15" s="18">
        <f t="shared" si="0"/>
        <v>54.15677610508829</v>
      </c>
    </row>
    <row r="16" spans="1:4" s="2" customFormat="1" ht="26.25" customHeight="1">
      <c r="A16" s="12" t="s">
        <v>16</v>
      </c>
      <c r="B16" s="17">
        <f>B17+B18+B19+B20</f>
        <v>72733.9</v>
      </c>
      <c r="C16" s="17">
        <f>C17+C18+C19+C20</f>
        <v>72234.3</v>
      </c>
      <c r="D16" s="17">
        <f t="shared" si="0"/>
        <v>99.313112592615</v>
      </c>
    </row>
    <row r="17" spans="1:4" ht="48" customHeight="1">
      <c r="A17" s="11" t="s">
        <v>17</v>
      </c>
      <c r="B17" s="18">
        <v>8451</v>
      </c>
      <c r="C17" s="18">
        <v>5913.8</v>
      </c>
      <c r="D17" s="18">
        <f t="shared" si="0"/>
        <v>69.97751745355579</v>
      </c>
    </row>
    <row r="18" spans="1:4" ht="48" customHeight="1">
      <c r="A18" s="11" t="s">
        <v>18</v>
      </c>
      <c r="B18" s="18">
        <v>0</v>
      </c>
      <c r="C18" s="18">
        <v>-8.8</v>
      </c>
      <c r="D18" s="18"/>
    </row>
    <row r="19" spans="1:4" ht="24.75" customHeight="1">
      <c r="A19" s="11" t="s">
        <v>19</v>
      </c>
      <c r="B19" s="18">
        <v>61734.9</v>
      </c>
      <c r="C19" s="18">
        <v>64660.3</v>
      </c>
      <c r="D19" s="18">
        <f t="shared" si="0"/>
        <v>104.73864864120618</v>
      </c>
    </row>
    <row r="20" spans="1:4" ht="24.75" customHeight="1">
      <c r="A20" s="11" t="s">
        <v>53</v>
      </c>
      <c r="B20" s="18">
        <v>2548</v>
      </c>
      <c r="C20" s="18">
        <v>1669</v>
      </c>
      <c r="D20" s="18">
        <f t="shared" si="0"/>
        <v>65.50235478806907</v>
      </c>
    </row>
    <row r="21" spans="1:4" ht="25.5" customHeight="1">
      <c r="A21" s="12" t="s">
        <v>20</v>
      </c>
      <c r="B21" s="17">
        <f>B22+B23+B24+B25</f>
        <v>57631.5</v>
      </c>
      <c r="C21" s="17">
        <f>C22+C24+C25</f>
        <v>7221.9</v>
      </c>
      <c r="D21" s="17">
        <f t="shared" si="0"/>
        <v>12.531167850914866</v>
      </c>
    </row>
    <row r="22" spans="1:4" ht="24.75" customHeight="1">
      <c r="A22" s="11" t="s">
        <v>39</v>
      </c>
      <c r="B22" s="18">
        <v>4150.2</v>
      </c>
      <c r="C22" s="18">
        <v>256.4</v>
      </c>
      <c r="D22" s="18">
        <f t="shared" si="0"/>
        <v>6.178015517324466</v>
      </c>
    </row>
    <row r="23" spans="1:4" ht="23.25" customHeight="1">
      <c r="A23" s="11" t="s">
        <v>21</v>
      </c>
      <c r="B23" s="18"/>
      <c r="C23" s="18"/>
      <c r="D23" s="18"/>
    </row>
    <row r="24" spans="1:4" ht="25.5" customHeight="1">
      <c r="A24" s="11" t="s">
        <v>22</v>
      </c>
      <c r="B24" s="18">
        <v>27783.4</v>
      </c>
      <c r="C24" s="18">
        <v>3390.9</v>
      </c>
      <c r="D24" s="18">
        <f t="shared" si="0"/>
        <v>12.204769754601669</v>
      </c>
    </row>
    <row r="25" spans="1:4" ht="25.5" customHeight="1">
      <c r="A25" s="11" t="s">
        <v>40</v>
      </c>
      <c r="B25" s="18">
        <v>25697.9</v>
      </c>
      <c r="C25" s="18">
        <v>3574.6</v>
      </c>
      <c r="D25" s="17">
        <f t="shared" si="0"/>
        <v>13.91008603815876</v>
      </c>
    </row>
    <row r="26" spans="1:4" ht="22.5" customHeight="1">
      <c r="A26" s="12" t="s">
        <v>23</v>
      </c>
      <c r="B26" s="17">
        <v>7367.2</v>
      </c>
      <c r="C26" s="17">
        <v>2862</v>
      </c>
      <c r="D26" s="17">
        <f t="shared" si="0"/>
        <v>38.847866217830386</v>
      </c>
    </row>
    <row r="27" spans="1:4" ht="22.5" customHeight="1">
      <c r="A27" s="21" t="s">
        <v>24</v>
      </c>
      <c r="B27" s="22">
        <v>20045.2</v>
      </c>
      <c r="C27" s="22">
        <v>12432.4</v>
      </c>
      <c r="D27" s="22">
        <f t="shared" si="0"/>
        <v>62.02183066270229</v>
      </c>
    </row>
    <row r="28" spans="1:4" ht="26.25" customHeight="1">
      <c r="A28" s="27" t="s">
        <v>48</v>
      </c>
      <c r="B28" s="24">
        <f>B27+B11</f>
        <v>340775.9</v>
      </c>
      <c r="C28" s="24">
        <f>C27+C11</f>
        <v>170746.8</v>
      </c>
      <c r="D28" s="24">
        <f t="shared" si="0"/>
        <v>50.10530380816248</v>
      </c>
    </row>
    <row r="29" spans="1:4" ht="38.25" customHeight="1">
      <c r="A29" s="13" t="s">
        <v>25</v>
      </c>
      <c r="B29" s="17">
        <f>B30+B31+B32+B33+B34+B35</f>
        <v>1254219.2</v>
      </c>
      <c r="C29" s="17">
        <f>C30+C31+C32+C33+C35</f>
        <v>595729.3</v>
      </c>
      <c r="D29" s="17">
        <f t="shared" si="0"/>
        <v>47.49802107956887</v>
      </c>
    </row>
    <row r="30" spans="1:4" ht="22.5" customHeight="1">
      <c r="A30" s="11" t="s">
        <v>26</v>
      </c>
      <c r="B30" s="18">
        <v>193749.9</v>
      </c>
      <c r="C30" s="18">
        <v>106322.9</v>
      </c>
      <c r="D30" s="18">
        <f>C30/B30*100</f>
        <v>54.87636380715551</v>
      </c>
    </row>
    <row r="31" spans="1:4" ht="22.5" customHeight="1">
      <c r="A31" s="11" t="s">
        <v>27</v>
      </c>
      <c r="B31" s="18">
        <v>132797.1</v>
      </c>
      <c r="C31" s="18">
        <v>24060.2</v>
      </c>
      <c r="D31" s="18">
        <f>C31/B31*100</f>
        <v>18.118016131376365</v>
      </c>
    </row>
    <row r="32" spans="1:4" ht="24.75" customHeight="1">
      <c r="A32" s="11" t="s">
        <v>28</v>
      </c>
      <c r="B32" s="18">
        <v>897345</v>
      </c>
      <c r="C32" s="18">
        <v>450699.7</v>
      </c>
      <c r="D32" s="18">
        <f>C32/B32*100</f>
        <v>50.225910881545</v>
      </c>
    </row>
    <row r="33" spans="1:4" ht="21.75" customHeight="1">
      <c r="A33" s="11" t="s">
        <v>9</v>
      </c>
      <c r="B33" s="18">
        <v>32874.7</v>
      </c>
      <c r="C33" s="18">
        <v>17194</v>
      </c>
      <c r="D33" s="18">
        <f>C33/B33*100</f>
        <v>52.301617961532735</v>
      </c>
    </row>
    <row r="34" spans="1:6" s="3" customFormat="1" ht="70.5" customHeight="1">
      <c r="A34" s="31" t="s">
        <v>51</v>
      </c>
      <c r="B34" s="18">
        <v>0</v>
      </c>
      <c r="C34" s="18"/>
      <c r="D34" s="18">
        <v>0</v>
      </c>
      <c r="E34" s="6"/>
      <c r="F34" s="6"/>
    </row>
    <row r="35" spans="1:4" ht="48" customHeight="1">
      <c r="A35" s="30" t="s">
        <v>52</v>
      </c>
      <c r="B35" s="18">
        <v>-2547.5</v>
      </c>
      <c r="C35" s="18">
        <v>-2547.5</v>
      </c>
      <c r="D35" s="18">
        <v>0</v>
      </c>
    </row>
    <row r="36" spans="1:4" s="2" customFormat="1" ht="21.75" customHeight="1">
      <c r="A36" s="23" t="s">
        <v>29</v>
      </c>
      <c r="B36" s="24">
        <f>B28+B29</f>
        <v>1594995.1</v>
      </c>
      <c r="C36" s="24">
        <f>C28+C29</f>
        <v>766476.1000000001</v>
      </c>
      <c r="D36" s="24">
        <f>C36/B36*100</f>
        <v>48.055075529699124</v>
      </c>
    </row>
    <row r="37" spans="1:4" s="2" customFormat="1" ht="22.5" customHeight="1">
      <c r="A37" s="9" t="s">
        <v>2</v>
      </c>
      <c r="B37" s="19"/>
      <c r="C37" s="19"/>
      <c r="D37" s="19"/>
    </row>
    <row r="38" spans="1:4" ht="26.25" customHeight="1">
      <c r="A38" s="11" t="s">
        <v>3</v>
      </c>
      <c r="B38" s="18">
        <v>174114.5</v>
      </c>
      <c r="C38" s="18">
        <v>63616.4</v>
      </c>
      <c r="D38" s="18">
        <f aca="true" t="shared" si="1" ref="D38:D51">C38/B38*100</f>
        <v>36.53710632945562</v>
      </c>
    </row>
    <row r="39" spans="1:4" ht="23.25" customHeight="1">
      <c r="A39" s="11" t="s">
        <v>43</v>
      </c>
      <c r="B39" s="18">
        <v>2457.7</v>
      </c>
      <c r="C39" s="18">
        <v>1029.1</v>
      </c>
      <c r="D39" s="18">
        <f t="shared" si="1"/>
        <v>41.872482402246</v>
      </c>
    </row>
    <row r="40" spans="1:4" ht="46.5" customHeight="1">
      <c r="A40" s="11" t="s">
        <v>30</v>
      </c>
      <c r="B40" s="18">
        <v>10658.2</v>
      </c>
      <c r="C40" s="18">
        <v>4546.6</v>
      </c>
      <c r="D40" s="18">
        <f t="shared" si="1"/>
        <v>42.658234974010625</v>
      </c>
    </row>
    <row r="41" spans="1:4" ht="23.25" customHeight="1">
      <c r="A41" s="11" t="s">
        <v>4</v>
      </c>
      <c r="B41" s="18">
        <v>90091.9</v>
      </c>
      <c r="C41" s="18">
        <v>24946.8</v>
      </c>
      <c r="D41" s="18">
        <f t="shared" si="1"/>
        <v>27.690391700030748</v>
      </c>
    </row>
    <row r="42" spans="1:4" ht="23.25" customHeight="1">
      <c r="A42" s="11" t="s">
        <v>5</v>
      </c>
      <c r="B42" s="38">
        <v>92918.3</v>
      </c>
      <c r="C42" s="18">
        <v>16182.5</v>
      </c>
      <c r="D42" s="18">
        <f t="shared" si="1"/>
        <v>17.41583735389046</v>
      </c>
    </row>
    <row r="43" spans="1:4" ht="23.25" customHeight="1">
      <c r="A43" s="11" t="s">
        <v>6</v>
      </c>
      <c r="B43" s="18">
        <v>280.9</v>
      </c>
      <c r="C43" s="18">
        <v>118.8</v>
      </c>
      <c r="D43" s="18">
        <f t="shared" si="1"/>
        <v>42.292630829476686</v>
      </c>
    </row>
    <row r="44" spans="1:4" ht="22.5" customHeight="1">
      <c r="A44" s="11" t="s">
        <v>7</v>
      </c>
      <c r="B44" s="18">
        <v>652973.7</v>
      </c>
      <c r="C44" s="18">
        <v>311451.5</v>
      </c>
      <c r="D44" s="18">
        <f t="shared" si="1"/>
        <v>47.69740343294072</v>
      </c>
    </row>
    <row r="45" spans="1:4" ht="25.5" customHeight="1">
      <c r="A45" s="11" t="s">
        <v>31</v>
      </c>
      <c r="B45" s="18">
        <v>92298.7</v>
      </c>
      <c r="C45" s="18">
        <v>37454.3</v>
      </c>
      <c r="D45" s="18">
        <f t="shared" si="1"/>
        <v>40.57944478091241</v>
      </c>
    </row>
    <row r="46" spans="1:4" ht="24.75" customHeight="1">
      <c r="A46" s="11" t="s">
        <v>33</v>
      </c>
      <c r="B46" s="18">
        <v>103219.3</v>
      </c>
      <c r="C46" s="18">
        <v>19021.7</v>
      </c>
      <c r="D46" s="18">
        <f t="shared" si="1"/>
        <v>18.428433442195406</v>
      </c>
    </row>
    <row r="47" spans="1:4" ht="23.25" customHeight="1">
      <c r="A47" s="11" t="s">
        <v>8</v>
      </c>
      <c r="B47" s="18">
        <v>512723.2</v>
      </c>
      <c r="C47" s="18">
        <v>251401.3</v>
      </c>
      <c r="D47" s="18">
        <f t="shared" si="1"/>
        <v>49.03255791819055</v>
      </c>
    </row>
    <row r="48" spans="1:4" ht="21.75" customHeight="1">
      <c r="A48" s="11" t="s">
        <v>32</v>
      </c>
      <c r="B48" s="18">
        <v>1549</v>
      </c>
      <c r="C48" s="18">
        <v>827.4</v>
      </c>
      <c r="D48" s="18">
        <f t="shared" si="1"/>
        <v>53.4151065203357</v>
      </c>
    </row>
    <row r="49" spans="1:4" ht="24.75" customHeight="1">
      <c r="A49" s="11" t="s">
        <v>34</v>
      </c>
      <c r="B49" s="18">
        <v>0</v>
      </c>
      <c r="C49" s="18">
        <v>0</v>
      </c>
      <c r="D49" s="18">
        <v>0</v>
      </c>
    </row>
    <row r="50" spans="1:4" ht="46.5" customHeight="1">
      <c r="A50" s="11" t="s">
        <v>35</v>
      </c>
      <c r="B50" s="18">
        <v>0</v>
      </c>
      <c r="C50" s="18">
        <v>0</v>
      </c>
      <c r="D50" s="18">
        <v>0</v>
      </c>
    </row>
    <row r="51" spans="1:4" s="2" customFormat="1" ht="26.25" customHeight="1">
      <c r="A51" s="35" t="s">
        <v>36</v>
      </c>
      <c r="B51" s="24">
        <f>SUM(B38+B39+B40+B41+B42+B43+B44+B45+B46+B47+B48+B50)</f>
        <v>1733285.4</v>
      </c>
      <c r="C51" s="24">
        <f>SUM(C38+C39+C40+C41+C42+C43+C44+C45+C46+C47+C48+C50)</f>
        <v>730596.4</v>
      </c>
      <c r="D51" s="24">
        <f t="shared" si="1"/>
        <v>42.15095794379853</v>
      </c>
    </row>
    <row r="52" spans="1:61" s="2" customFormat="1" ht="24.75" customHeight="1">
      <c r="A52" s="12" t="s">
        <v>37</v>
      </c>
      <c r="B52" s="17">
        <f>B36-B51</f>
        <v>-138290.2999999998</v>
      </c>
      <c r="C52" s="17"/>
      <c r="D52" s="17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</row>
    <row r="53" spans="1:61" s="7" customFormat="1" ht="24.75" customHeight="1">
      <c r="A53" s="12" t="s">
        <v>38</v>
      </c>
      <c r="B53" s="16"/>
      <c r="C53" s="16">
        <f>C36-C51</f>
        <v>35879.70000000007</v>
      </c>
      <c r="D53" s="16"/>
      <c r="E53" s="28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</row>
    <row r="54" ht="12.75" hidden="1"/>
    <row r="55" spans="1:4" ht="25.5" customHeight="1">
      <c r="A55" s="39" t="s">
        <v>57</v>
      </c>
      <c r="B55" s="39"/>
      <c r="C55" s="39"/>
      <c r="D55" s="39"/>
    </row>
    <row r="56" spans="2:3" ht="15">
      <c r="B56" s="37"/>
      <c r="C56" s="37"/>
    </row>
    <row r="57" spans="2:3" ht="12.75">
      <c r="B57" s="36"/>
      <c r="C57" s="36"/>
    </row>
    <row r="58" spans="2:4" ht="12.75" hidden="1">
      <c r="B58" s="36">
        <f>B44+B45+B46+B47+B48</f>
        <v>1362763.9</v>
      </c>
      <c r="C58" s="36">
        <f>C44+C45+C46+C47+C48</f>
        <v>620156.2000000001</v>
      </c>
      <c r="D58">
        <f>C58*100/B58</f>
        <v>45.507237167054406</v>
      </c>
    </row>
  </sheetData>
  <sheetProtection/>
  <mergeCells count="10">
    <mergeCell ref="A55:D55"/>
    <mergeCell ref="B5:D6"/>
    <mergeCell ref="B7:B8"/>
    <mergeCell ref="A1:D1"/>
    <mergeCell ref="A2:D2"/>
    <mergeCell ref="C7:C8"/>
    <mergeCell ref="D7:D8"/>
    <mergeCell ref="A3:F3"/>
    <mergeCell ref="A5:A7"/>
    <mergeCell ref="B4:D4"/>
  </mergeCells>
  <printOptions/>
  <pageMargins left="0.74" right="0.1968503937007874" top="0.15748031496062992" bottom="0.15748031496062992" header="0.15748031496062992" footer="0.15748031496062992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="80" zoomScaleNormal="80" zoomScaleSheetLayoutView="75" zoomScalePageLayoutView="0" workbookViewId="0" topLeftCell="A33">
      <selection activeCell="B51" sqref="B51"/>
    </sheetView>
  </sheetViews>
  <sheetFormatPr defaultColWidth="9.00390625" defaultRowHeight="12.75"/>
  <cols>
    <col min="1" max="1" width="93.625" style="0" customWidth="1"/>
    <col min="2" max="2" width="27.25390625" style="0" customWidth="1"/>
    <col min="3" max="3" width="27.625" style="0" customWidth="1"/>
    <col min="4" max="4" width="17.875" style="0" customWidth="1"/>
  </cols>
  <sheetData>
    <row r="1" spans="1:4" ht="22.5">
      <c r="A1" s="41" t="s">
        <v>10</v>
      </c>
      <c r="B1" s="41"/>
      <c r="C1" s="41"/>
      <c r="D1" s="41"/>
    </row>
    <row r="2" spans="1:4" ht="16.5" customHeight="1">
      <c r="A2" s="41" t="s">
        <v>58</v>
      </c>
      <c r="B2" s="41"/>
      <c r="C2" s="41"/>
      <c r="D2" s="41"/>
    </row>
    <row r="3" spans="1:4" ht="22.5">
      <c r="A3" s="41" t="s">
        <v>60</v>
      </c>
      <c r="B3" s="41"/>
      <c r="C3" s="41"/>
      <c r="D3" s="41"/>
    </row>
    <row r="4" spans="1:6" ht="15.75" customHeight="1">
      <c r="A4" s="5"/>
      <c r="B4" s="43" t="s">
        <v>45</v>
      </c>
      <c r="C4" s="43"/>
      <c r="D4" s="43"/>
      <c r="F4" s="1"/>
    </row>
    <row r="5" spans="1:4" s="3" customFormat="1" ht="16.5" customHeight="1">
      <c r="A5" s="40" t="s">
        <v>11</v>
      </c>
      <c r="B5" s="40" t="s">
        <v>59</v>
      </c>
      <c r="C5" s="40"/>
      <c r="D5" s="40"/>
    </row>
    <row r="6" spans="1:4" s="3" customFormat="1" ht="14.25" customHeight="1">
      <c r="A6" s="40"/>
      <c r="B6" s="40"/>
      <c r="C6" s="40"/>
      <c r="D6" s="40"/>
    </row>
    <row r="7" spans="1:4" s="3" customFormat="1" ht="38.25" customHeight="1">
      <c r="A7" s="40"/>
      <c r="B7" s="40" t="s">
        <v>50</v>
      </c>
      <c r="C7" s="40" t="s">
        <v>62</v>
      </c>
      <c r="D7" s="40" t="s">
        <v>0</v>
      </c>
    </row>
    <row r="8" spans="1:4" s="3" customFormat="1" ht="42" customHeight="1" hidden="1" thickBot="1">
      <c r="A8" s="14"/>
      <c r="B8" s="40"/>
      <c r="C8" s="40"/>
      <c r="D8" s="40"/>
    </row>
    <row r="9" spans="1:4" s="3" customFormat="1" ht="18.75">
      <c r="A9" s="14">
        <v>1</v>
      </c>
      <c r="B9" s="14">
        <v>2</v>
      </c>
      <c r="C9" s="14">
        <v>3</v>
      </c>
      <c r="D9" s="14">
        <v>4</v>
      </c>
    </row>
    <row r="10" spans="1:4" s="3" customFormat="1" ht="22.5" customHeight="1">
      <c r="A10" s="33" t="s">
        <v>1</v>
      </c>
      <c r="B10" s="34"/>
      <c r="C10" s="34"/>
      <c r="D10" s="34"/>
    </row>
    <row r="11" spans="1:4" s="3" customFormat="1" ht="22.5" customHeight="1">
      <c r="A11" s="33" t="s">
        <v>12</v>
      </c>
      <c r="B11" s="17">
        <f>B12+B15+B16+B21+B26</f>
        <v>246486.09999999998</v>
      </c>
      <c r="C11" s="17">
        <f>C12+C15+C16+C21+C26</f>
        <v>120868.69999999998</v>
      </c>
      <c r="D11" s="17">
        <f>C11/B11*100</f>
        <v>49.036720529068376</v>
      </c>
    </row>
    <row r="12" spans="1:4" s="3" customFormat="1" ht="24.75" customHeight="1">
      <c r="A12" s="33" t="s">
        <v>13</v>
      </c>
      <c r="B12" s="17">
        <f>B13+B14</f>
        <v>134169</v>
      </c>
      <c r="C12" s="17">
        <f>C13+C14</f>
        <v>52475.1</v>
      </c>
      <c r="D12" s="17">
        <f aca="true" t="shared" si="0" ref="D12:D34">C12/B12*100</f>
        <v>39.111195581691746</v>
      </c>
    </row>
    <row r="13" spans="1:4" s="3" customFormat="1" ht="24.75" customHeight="1">
      <c r="A13" s="20" t="s">
        <v>14</v>
      </c>
      <c r="B13" s="18">
        <v>0</v>
      </c>
      <c r="C13" s="18">
        <v>0</v>
      </c>
      <c r="D13" s="18">
        <v>0</v>
      </c>
    </row>
    <row r="14" spans="1:4" s="3" customFormat="1" ht="24.75" customHeight="1">
      <c r="A14" s="20" t="s">
        <v>15</v>
      </c>
      <c r="B14" s="18">
        <v>134169</v>
      </c>
      <c r="C14" s="18">
        <v>52475.1</v>
      </c>
      <c r="D14" s="18">
        <f t="shared" si="0"/>
        <v>39.111195581691746</v>
      </c>
    </row>
    <row r="15" spans="1:4" s="3" customFormat="1" ht="24.75" customHeight="1">
      <c r="A15" s="20" t="s">
        <v>55</v>
      </c>
      <c r="B15" s="18">
        <v>29194.5</v>
      </c>
      <c r="C15" s="18">
        <v>15810.8</v>
      </c>
      <c r="D15" s="18">
        <f>C15/B15*100</f>
        <v>54.15677610508829</v>
      </c>
    </row>
    <row r="16" spans="1:4" s="4" customFormat="1" ht="23.25" customHeight="1">
      <c r="A16" s="33" t="s">
        <v>16</v>
      </c>
      <c r="B16" s="17">
        <f>B17+B18+B19+B20</f>
        <v>48039.9</v>
      </c>
      <c r="C16" s="17">
        <f>C17+C18+C19+C20</f>
        <v>46370.2</v>
      </c>
      <c r="D16" s="17">
        <f t="shared" si="0"/>
        <v>96.5243474694993</v>
      </c>
    </row>
    <row r="17" spans="1:4" s="3" customFormat="1" ht="47.25" customHeight="1">
      <c r="A17" s="20" t="s">
        <v>17</v>
      </c>
      <c r="B17" s="18">
        <v>8451</v>
      </c>
      <c r="C17" s="18">
        <v>5913.8</v>
      </c>
      <c r="D17" s="18">
        <f t="shared" si="0"/>
        <v>69.97751745355579</v>
      </c>
    </row>
    <row r="18" spans="1:4" s="3" customFormat="1" ht="44.25" customHeight="1">
      <c r="A18" s="20" t="s">
        <v>18</v>
      </c>
      <c r="B18" s="18">
        <v>0</v>
      </c>
      <c r="C18" s="18">
        <v>-8.8</v>
      </c>
      <c r="D18" s="18"/>
    </row>
    <row r="19" spans="1:4" s="3" customFormat="1" ht="23.25" customHeight="1">
      <c r="A19" s="20" t="s">
        <v>19</v>
      </c>
      <c r="B19" s="18">
        <v>37040.9</v>
      </c>
      <c r="C19" s="18">
        <v>38796.2</v>
      </c>
      <c r="D19" s="18">
        <f t="shared" si="0"/>
        <v>104.73881574151815</v>
      </c>
    </row>
    <row r="20" spans="1:4" s="3" customFormat="1" ht="23.25" customHeight="1">
      <c r="A20" s="20" t="s">
        <v>53</v>
      </c>
      <c r="B20" s="18">
        <v>2548</v>
      </c>
      <c r="C20" s="18">
        <v>1669</v>
      </c>
      <c r="D20" s="18">
        <f t="shared" si="0"/>
        <v>65.50235478806907</v>
      </c>
    </row>
    <row r="21" spans="1:4" s="3" customFormat="1" ht="23.25" customHeight="1">
      <c r="A21" s="33" t="s">
        <v>20</v>
      </c>
      <c r="B21" s="17">
        <f>B22+B23+B24+B25</f>
        <v>27783.4</v>
      </c>
      <c r="C21" s="17">
        <f>C22+C23+C24+C25</f>
        <v>3390.9</v>
      </c>
      <c r="D21" s="18">
        <f t="shared" si="0"/>
        <v>12.204769754601669</v>
      </c>
    </row>
    <row r="22" spans="1:4" s="3" customFormat="1" ht="25.5" customHeight="1">
      <c r="A22" s="20" t="s">
        <v>41</v>
      </c>
      <c r="B22" s="18">
        <v>0</v>
      </c>
      <c r="C22" s="18">
        <v>0</v>
      </c>
      <c r="D22" s="18"/>
    </row>
    <row r="23" spans="1:4" s="3" customFormat="1" ht="24.75" customHeight="1">
      <c r="A23" s="20" t="s">
        <v>21</v>
      </c>
      <c r="B23" s="18">
        <v>0</v>
      </c>
      <c r="C23" s="18">
        <v>0</v>
      </c>
      <c r="D23" s="18"/>
    </row>
    <row r="24" spans="1:4" s="3" customFormat="1" ht="25.5" customHeight="1">
      <c r="A24" s="20" t="s">
        <v>22</v>
      </c>
      <c r="B24" s="18">
        <v>27783.4</v>
      </c>
      <c r="C24" s="18">
        <v>3390.9</v>
      </c>
      <c r="D24" s="18">
        <f t="shared" si="0"/>
        <v>12.204769754601669</v>
      </c>
    </row>
    <row r="25" spans="1:4" s="3" customFormat="1" ht="22.5" customHeight="1">
      <c r="A25" s="20" t="s">
        <v>40</v>
      </c>
      <c r="B25" s="18">
        <v>0</v>
      </c>
      <c r="C25" s="18">
        <v>0</v>
      </c>
      <c r="D25" s="18"/>
    </row>
    <row r="26" spans="1:4" s="3" customFormat="1" ht="23.25" customHeight="1">
      <c r="A26" s="33" t="s">
        <v>23</v>
      </c>
      <c r="B26" s="17">
        <v>7299.3</v>
      </c>
      <c r="C26" s="17">
        <v>2821.7</v>
      </c>
      <c r="D26" s="17">
        <f t="shared" si="0"/>
        <v>38.65713150576082</v>
      </c>
    </row>
    <row r="27" spans="1:4" s="3" customFormat="1" ht="22.5" customHeight="1">
      <c r="A27" s="33" t="s">
        <v>24</v>
      </c>
      <c r="B27" s="17">
        <v>17700.6</v>
      </c>
      <c r="C27" s="17">
        <v>10753.4</v>
      </c>
      <c r="D27" s="17">
        <f t="shared" si="0"/>
        <v>60.75161293967436</v>
      </c>
    </row>
    <row r="28" spans="1:4" s="8" customFormat="1" ht="25.5" customHeight="1">
      <c r="A28" s="33" t="s">
        <v>48</v>
      </c>
      <c r="B28" s="17">
        <f>B11+B27</f>
        <v>264186.69999999995</v>
      </c>
      <c r="C28" s="17">
        <f>C11+C27</f>
        <v>131622.09999999998</v>
      </c>
      <c r="D28" s="17">
        <f t="shared" si="0"/>
        <v>49.82162236024751</v>
      </c>
    </row>
    <row r="29" spans="1:4" s="3" customFormat="1" ht="49.5" customHeight="1">
      <c r="A29" s="33" t="s">
        <v>47</v>
      </c>
      <c r="B29" s="17">
        <f>B30+B36+B35</f>
        <v>1189912.0999999999</v>
      </c>
      <c r="C29" s="17">
        <f>C30+C36+C35</f>
        <v>561497.1</v>
      </c>
      <c r="D29" s="17">
        <f t="shared" si="0"/>
        <v>47.1881158280515</v>
      </c>
    </row>
    <row r="30" spans="1:4" s="3" customFormat="1" ht="25.5" customHeight="1">
      <c r="A30" s="33" t="s">
        <v>46</v>
      </c>
      <c r="B30" s="17">
        <f>B31+B32+B33+B34</f>
        <v>1192459.5999999999</v>
      </c>
      <c r="C30" s="17">
        <f>C31+C32+C33+C34</f>
        <v>564044.6</v>
      </c>
      <c r="D30" s="17">
        <f t="shared" si="0"/>
        <v>47.300940006688705</v>
      </c>
    </row>
    <row r="31" spans="1:4" s="3" customFormat="1" ht="22.5" customHeight="1">
      <c r="A31" s="20" t="s">
        <v>26</v>
      </c>
      <c r="B31" s="18">
        <v>146846.1</v>
      </c>
      <c r="C31" s="18">
        <v>73423.2</v>
      </c>
      <c r="D31" s="18">
        <f t="shared" si="0"/>
        <v>50.000102147758774</v>
      </c>
    </row>
    <row r="32" spans="1:4" s="3" customFormat="1" ht="21.75" customHeight="1">
      <c r="A32" s="20" t="s">
        <v>27</v>
      </c>
      <c r="B32" s="18">
        <v>117853.7</v>
      </c>
      <c r="C32" s="18">
        <v>23759</v>
      </c>
      <c r="D32" s="18">
        <f t="shared" si="0"/>
        <v>20.159740423932384</v>
      </c>
    </row>
    <row r="33" spans="1:4" s="3" customFormat="1" ht="22.5" customHeight="1">
      <c r="A33" s="20" t="s">
        <v>28</v>
      </c>
      <c r="B33" s="18">
        <v>894885.1</v>
      </c>
      <c r="C33" s="18">
        <v>449668.4</v>
      </c>
      <c r="D33" s="18">
        <f t="shared" si="0"/>
        <v>50.24873025598482</v>
      </c>
    </row>
    <row r="34" spans="1:4" s="3" customFormat="1" ht="22.5" customHeight="1">
      <c r="A34" s="20" t="s">
        <v>9</v>
      </c>
      <c r="B34" s="18">
        <v>32874.7</v>
      </c>
      <c r="C34" s="18">
        <v>17194</v>
      </c>
      <c r="D34" s="18">
        <f t="shared" si="0"/>
        <v>52.301617961532735</v>
      </c>
    </row>
    <row r="35" spans="1:4" s="3" customFormat="1" ht="83.25" customHeight="1">
      <c r="A35" s="20" t="s">
        <v>51</v>
      </c>
      <c r="B35" s="18">
        <v>0</v>
      </c>
      <c r="C35" s="18"/>
      <c r="D35" s="18">
        <v>0</v>
      </c>
    </row>
    <row r="36" spans="1:4" s="3" customFormat="1" ht="46.5" customHeight="1">
      <c r="A36" s="20" t="s">
        <v>52</v>
      </c>
      <c r="B36" s="18">
        <v>-2547.5</v>
      </c>
      <c r="C36" s="18">
        <v>-2547.5</v>
      </c>
      <c r="D36" s="18">
        <v>0</v>
      </c>
    </row>
    <row r="37" spans="1:4" s="4" customFormat="1" ht="24.75" customHeight="1">
      <c r="A37" s="23" t="s">
        <v>29</v>
      </c>
      <c r="B37" s="24">
        <f>B28+B29</f>
        <v>1454098.7999999998</v>
      </c>
      <c r="C37" s="24">
        <f>C28+C29</f>
        <v>693119.2</v>
      </c>
      <c r="D37" s="24">
        <f>C37/B37*100</f>
        <v>47.6665822157339</v>
      </c>
    </row>
    <row r="38" spans="1:4" s="4" customFormat="1" ht="24" customHeight="1">
      <c r="A38" s="20" t="s">
        <v>2</v>
      </c>
      <c r="B38" s="32"/>
      <c r="C38" s="32" t="s">
        <v>54</v>
      </c>
      <c r="D38" s="32" t="s">
        <v>42</v>
      </c>
    </row>
    <row r="39" spans="1:4" s="3" customFormat="1" ht="23.25" customHeight="1">
      <c r="A39" s="20" t="s">
        <v>3</v>
      </c>
      <c r="B39" s="18">
        <v>99858.9</v>
      </c>
      <c r="C39" s="18">
        <v>33198</v>
      </c>
      <c r="D39" s="18">
        <f aca="true" t="shared" si="1" ref="D39:D51">C39/B39*100</f>
        <v>33.244908565986606</v>
      </c>
    </row>
    <row r="40" spans="1:4" s="3" customFormat="1" ht="48" customHeight="1">
      <c r="A40" s="20" t="s">
        <v>30</v>
      </c>
      <c r="B40" s="18">
        <v>10448.2</v>
      </c>
      <c r="C40" s="18">
        <v>4489.4</v>
      </c>
      <c r="D40" s="18">
        <f t="shared" si="1"/>
        <v>42.96816676556727</v>
      </c>
    </row>
    <row r="41" spans="1:4" s="3" customFormat="1" ht="23.25" customHeight="1">
      <c r="A41" s="20" t="s">
        <v>4</v>
      </c>
      <c r="B41" s="18">
        <v>88804.4</v>
      </c>
      <c r="C41" s="18">
        <v>23759.4</v>
      </c>
      <c r="D41" s="18">
        <f t="shared" si="1"/>
        <v>26.754755395002956</v>
      </c>
    </row>
    <row r="42" spans="1:4" s="3" customFormat="1" ht="24.75" customHeight="1">
      <c r="A42" s="20" t="s">
        <v>5</v>
      </c>
      <c r="B42" s="18">
        <v>32996.5</v>
      </c>
      <c r="C42" s="18">
        <v>2923.9</v>
      </c>
      <c r="D42" s="18">
        <f t="shared" si="1"/>
        <v>8.861242859091115</v>
      </c>
    </row>
    <row r="43" spans="1:4" s="3" customFormat="1" ht="22.5" customHeight="1">
      <c r="A43" s="20" t="s">
        <v>6</v>
      </c>
      <c r="B43" s="18">
        <v>280.9</v>
      </c>
      <c r="C43" s="18">
        <v>118.8</v>
      </c>
      <c r="D43" s="18">
        <f t="shared" si="1"/>
        <v>42.292630829476686</v>
      </c>
    </row>
    <row r="44" spans="1:4" s="3" customFormat="1" ht="21.75" customHeight="1">
      <c r="A44" s="20" t="s">
        <v>7</v>
      </c>
      <c r="B44" s="18">
        <v>652809.7</v>
      </c>
      <c r="C44" s="18">
        <v>311394.6</v>
      </c>
      <c r="D44" s="18">
        <f t="shared" si="1"/>
        <v>47.70066988894313</v>
      </c>
    </row>
    <row r="45" spans="1:4" s="3" customFormat="1" ht="22.5" customHeight="1">
      <c r="A45" s="20" t="s">
        <v>49</v>
      </c>
      <c r="B45" s="18">
        <v>55009.9</v>
      </c>
      <c r="C45" s="18">
        <v>21462.9</v>
      </c>
      <c r="D45" s="18">
        <f t="shared" si="1"/>
        <v>39.01643158776874</v>
      </c>
    </row>
    <row r="46" spans="1:4" s="3" customFormat="1" ht="24.75" customHeight="1">
      <c r="A46" s="20" t="s">
        <v>33</v>
      </c>
      <c r="B46" s="18">
        <v>103219.3</v>
      </c>
      <c r="C46" s="18">
        <v>19021.7</v>
      </c>
      <c r="D46" s="18">
        <f t="shared" si="1"/>
        <v>18.428433442195406</v>
      </c>
    </row>
    <row r="47" spans="1:4" s="3" customFormat="1" ht="23.25" customHeight="1">
      <c r="A47" s="20" t="s">
        <v>8</v>
      </c>
      <c r="B47" s="18">
        <v>511112.5</v>
      </c>
      <c r="C47" s="18">
        <v>250585.1</v>
      </c>
      <c r="D47" s="18">
        <f t="shared" si="1"/>
        <v>49.027386338624076</v>
      </c>
    </row>
    <row r="48" spans="1:4" s="3" customFormat="1" ht="23.25" customHeight="1">
      <c r="A48" s="20" t="s">
        <v>32</v>
      </c>
      <c r="B48" s="18">
        <v>1181.5</v>
      </c>
      <c r="C48" s="18">
        <v>727.6</v>
      </c>
      <c r="D48" s="18">
        <f t="shared" si="1"/>
        <v>61.58273381294964</v>
      </c>
    </row>
    <row r="49" spans="1:4" s="3" customFormat="1" ht="28.5" customHeight="1">
      <c r="A49" s="20" t="s">
        <v>34</v>
      </c>
      <c r="B49" s="18">
        <v>0</v>
      </c>
      <c r="C49" s="18">
        <v>0</v>
      </c>
      <c r="D49" s="18">
        <v>0</v>
      </c>
    </row>
    <row r="50" spans="1:4" s="3" customFormat="1" ht="57" customHeight="1">
      <c r="A50" s="20" t="s">
        <v>35</v>
      </c>
      <c r="B50" s="18">
        <v>5171.9</v>
      </c>
      <c r="C50" s="18">
        <v>250</v>
      </c>
      <c r="D50" s="18">
        <v>0</v>
      </c>
    </row>
    <row r="51" spans="1:4" s="4" customFormat="1" ht="24.75" customHeight="1">
      <c r="A51" s="26" t="s">
        <v>36</v>
      </c>
      <c r="B51" s="25">
        <f>SUM(B39+B40+B41+B42+B43+B44+B45+B46+B47+B48+B50)</f>
        <v>1560893.7</v>
      </c>
      <c r="C51" s="25">
        <f>SUM(C39+C40+C41+C42+C43+C44+C45+C46+C47+C48+C50)</f>
        <v>667931.4</v>
      </c>
      <c r="D51" s="25">
        <f t="shared" si="1"/>
        <v>42.79160073488669</v>
      </c>
    </row>
    <row r="52" spans="1:4" s="4" customFormat="1" ht="22.5" customHeight="1">
      <c r="A52" s="20" t="s">
        <v>37</v>
      </c>
      <c r="B52" s="17">
        <f>B37-B51</f>
        <v>-106794.90000000014</v>
      </c>
      <c r="C52" s="17"/>
      <c r="D52" s="17"/>
    </row>
    <row r="53" spans="1:4" s="4" customFormat="1" ht="26.25" customHeight="1">
      <c r="A53" s="20" t="s">
        <v>38</v>
      </c>
      <c r="B53" s="17"/>
      <c r="C53" s="17">
        <f>C37-C51</f>
        <v>25187.79999999993</v>
      </c>
      <c r="D53" s="17"/>
    </row>
    <row r="54" spans="1:4" ht="20.25">
      <c r="A54" s="46" t="s">
        <v>56</v>
      </c>
      <c r="B54" s="46"/>
      <c r="C54" s="46"/>
      <c r="D54" s="46"/>
    </row>
    <row r="56" spans="1:4" ht="20.25">
      <c r="A56" s="44"/>
      <c r="B56" s="45"/>
      <c r="C56" s="45"/>
      <c r="D56" s="45"/>
    </row>
  </sheetData>
  <sheetProtection/>
  <mergeCells count="11">
    <mergeCell ref="A1:D1"/>
    <mergeCell ref="A2:D2"/>
    <mergeCell ref="A3:D3"/>
    <mergeCell ref="B5:D6"/>
    <mergeCell ref="A5:A7"/>
    <mergeCell ref="B4:D4"/>
    <mergeCell ref="A56:D56"/>
    <mergeCell ref="A54:D54"/>
    <mergeCell ref="B7:B8"/>
    <mergeCell ref="C7:C8"/>
    <mergeCell ref="D7:D8"/>
  </mergeCells>
  <printOptions/>
  <pageMargins left="0.7874015748031497" right="0.17" top="0.1968503937007874" bottom="0.1968503937007874" header="0.16" footer="0.17"/>
  <pageSetup fitToHeight="1" fitToWidth="1" horizontalDpi="600" verticalDpi="600" orientation="portrait" paperSize="9" scale="57" r:id="rId1"/>
  <colBreaks count="1" manualBreakCount="1">
    <brk id="4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2022-07-08T07:30:15Z</cp:lastPrinted>
  <dcterms:created xsi:type="dcterms:W3CDTF">2010-07-06T11:11:47Z</dcterms:created>
  <dcterms:modified xsi:type="dcterms:W3CDTF">2022-07-08T08:08:32Z</dcterms:modified>
  <cp:category/>
  <cp:version/>
  <cp:contentType/>
  <cp:contentStatus/>
</cp:coreProperties>
</file>