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255" windowHeight="8040" activeTab="0"/>
  </bookViews>
  <sheets>
    <sheet name="консолидр.б-т" sheetId="1" r:id="rId1"/>
    <sheet name="муниц.р-н" sheetId="2" r:id="rId2"/>
    <sheet name="Лист3" sheetId="3" r:id="rId3"/>
  </sheets>
  <definedNames>
    <definedName name="_xlnm.Print_Area" localSheetId="0">'консолидр.б-т'!$A$1:$E$55</definedName>
    <definedName name="_xlnm.Print_Area" localSheetId="1">'муниц.р-н'!$A$1:$F$54</definedName>
  </definedNames>
  <calcPr fullCalcOnLoad="1"/>
</workbook>
</file>

<file path=xl/sharedStrings.xml><?xml version="1.0" encoding="utf-8"?>
<sst xmlns="http://schemas.openxmlformats.org/spreadsheetml/2006/main" count="110" uniqueCount="63">
  <si>
    <t>% исполнения</t>
  </si>
  <si>
    <t>Д О Х О Д Ы</t>
  </si>
  <si>
    <t>Р А С Х О Д Ы</t>
  </si>
  <si>
    <t>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</si>
  <si>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</si>
  <si>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</si>
  <si>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</si>
  <si>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</si>
  <si>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</si>
  <si>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Иные межбюджетные трансферты</t>
  </si>
  <si>
    <t>Информация</t>
  </si>
  <si>
    <t>Наименование показателей</t>
  </si>
  <si>
    <t>Налоговые доходы - всего</t>
  </si>
  <si>
    <t>Налоги на прибыль, доходы, в т.ч.:</t>
  </si>
  <si>
    <t>Налог на прибыль организаций</t>
  </si>
  <si>
    <t>Налог на доходы физических лиц</t>
  </si>
  <si>
    <t>Налоги на совокупный доход, в т.ч.</t>
  </si>
  <si>
    <t>Налог, взимаемый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</si>
  <si>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</si>
  <si>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</si>
  <si>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 в т.ч.</t>
  </si>
  <si>
    <t>Налог наимущество организаций</t>
  </si>
  <si>
    <t>Транспортный налог</t>
  </si>
  <si>
    <t>Прочие налоговые доходы</t>
  </si>
  <si>
    <t>Неналоговые доходы - всего</t>
  </si>
  <si>
    <t>Безвозмездные поступления, в том числе</t>
  </si>
  <si>
    <t>Дотации</t>
  </si>
  <si>
    <t>Субсидии</t>
  </si>
  <si>
    <t>Субвенции</t>
  </si>
  <si>
    <t>ВСЕГО ДОХОДОВ</t>
  </si>
  <si>
    <t>Национальная безопасность и правоохранительная деятельность</t>
  </si>
  <si>
    <t>Культура и кинематография</t>
  </si>
  <si>
    <t>Физическая культура и спорт</t>
  </si>
  <si>
    <t>Здравоохранение</t>
  </si>
  <si>
    <t>Обслуживание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</si>
  <si>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</si>
  <si>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 xml:space="preserve">ВСЕГО РАСХОДОВ </t>
  </si>
  <si>
    <t xml:space="preserve">Дефицит  </t>
  </si>
  <si>
    <t>Профицит</t>
  </si>
  <si>
    <t>Налог на имущество физ-х лиц</t>
  </si>
  <si>
    <t>Земельный налог</t>
  </si>
  <si>
    <t>Налог на имущество физич-х лиц</t>
  </si>
  <si>
    <t xml:space="preserve">                                                                      </t>
  </si>
  <si>
    <t>Национальная оборона</t>
  </si>
  <si>
    <t>об исполнении консолидированного бюджета Орловского района</t>
  </si>
  <si>
    <t>тыс.рублей</t>
  </si>
  <si>
    <t>Безвозмездные поступления всего, в том числе:</t>
  </si>
  <si>
    <t>Безвозмездные поступления (за минусом возвратов в областной бюджет)</t>
  </si>
  <si>
    <t>Собственные доходы - всего</t>
  </si>
  <si>
    <t>Культура, кинематография</t>
  </si>
  <si>
    <t>План на год</t>
  </si>
  <si>
    <t>Доходы бюджетов муниципальных районов от возврата остатков субсидий, субвенций и иных межбюджетных трансфертов, имеющих целевое назаначение, прошлых лет из бюджетов поселений</t>
  </si>
  <si>
    <t xml:space="preserve">Возврат целевых остатков субсидий и субвенций и ных межбюжетных трансфертов прошлых лет </t>
  </si>
  <si>
    <t>Патентная система налогообложения</t>
  </si>
  <si>
    <t xml:space="preserve"> </t>
  </si>
  <si>
    <t>Акцизы</t>
  </si>
  <si>
    <t>Заведующий  финансовым отделом                                                      Е.А.Лячина</t>
  </si>
  <si>
    <t>Заведующий  финансовым отделом                                            Е.А.Лячина</t>
  </si>
  <si>
    <t>об исполнении  бюджета  Орловского района</t>
  </si>
  <si>
    <t>2020 год</t>
  </si>
  <si>
    <t>2020год</t>
  </si>
  <si>
    <t>на  1 апреля  2020 года</t>
  </si>
  <si>
    <t>Факт   на 01.04.2020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</si>
</sst>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2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18"/>
      <name val="Times New Roman"/>
      <family val="1"/>
    </font>
    <font>
      <b/>
      <sz val="20"/>
      <name val="Times New Roman"/>
      <family val="1"/>
    </font>
    <font>
      <sz val="18"/>
      <name val="Arial Cyr"/>
      <family val="0"/>
    </font>
    <font>
      <b/>
      <sz val="18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176" fontId="11" fillId="0" borderId="0" xfId="0" applyNumberFormat="1" applyFont="1" applyAlignment="1">
      <alignment/>
    </xf>
    <xf numFmtId="176" fontId="12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15" fillId="0" borderId="0" xfId="0" applyFont="1" applyAlignment="1">
      <alignment/>
    </xf>
    <xf numFmtId="0" fontId="13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176" fontId="12" fillId="0" borderId="13" xfId="0" applyNumberFormat="1" applyFont="1" applyBorder="1" applyAlignment="1">
      <alignment/>
    </xf>
    <xf numFmtId="176" fontId="12" fillId="0" borderId="13" xfId="0" applyNumberFormat="1" applyFont="1" applyBorder="1" applyAlignment="1">
      <alignment vertical="justify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177" fontId="9" fillId="0" borderId="12" xfId="0" applyNumberFormat="1" applyFont="1" applyBorder="1" applyAlignment="1">
      <alignment horizontal="center" vertical="center" wrapText="1"/>
    </xf>
    <xf numFmtId="177" fontId="9" fillId="0" borderId="12" xfId="0" applyNumberFormat="1" applyFont="1" applyFill="1" applyBorder="1" applyAlignment="1">
      <alignment horizontal="center" vertical="center" wrapText="1"/>
    </xf>
    <xf numFmtId="177" fontId="13" fillId="0" borderId="12" xfId="0" applyNumberFormat="1" applyFont="1" applyFill="1" applyBorder="1" applyAlignment="1">
      <alignment horizontal="center" vertical="center" wrapText="1"/>
    </xf>
    <xf numFmtId="177" fontId="13" fillId="0" borderId="12" xfId="0" applyNumberFormat="1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177" fontId="9" fillId="33" borderId="12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left" vertical="center" wrapText="1"/>
    </xf>
    <xf numFmtId="177" fontId="9" fillId="34" borderId="12" xfId="0" applyNumberFormat="1" applyFont="1" applyFill="1" applyBorder="1" applyAlignment="1">
      <alignment horizontal="center" vertical="center" wrapText="1"/>
    </xf>
    <xf numFmtId="177" fontId="9" fillId="35" borderId="12" xfId="0" applyNumberFormat="1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left" vertical="center" wrapText="1"/>
    </xf>
    <xf numFmtId="0" fontId="14" fillId="34" borderId="12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177" fontId="16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177" fontId="7" fillId="0" borderId="12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5"/>
  <sheetViews>
    <sheetView tabSelected="1" zoomScale="80" zoomScaleNormal="80" zoomScaleSheetLayoutView="75" zoomScalePageLayoutView="0" workbookViewId="0" topLeftCell="A33">
      <selection activeCell="F51" sqref="F51:I51"/>
    </sheetView>
  </sheetViews>
  <sheetFormatPr defaultColWidth="9.00390625" defaultRowHeight="12.75"/>
  <cols>
    <col min="1" max="1" width="74.75390625" style="0" customWidth="1"/>
    <col min="2" max="2" width="24.625" style="0" customWidth="1"/>
    <col min="3" max="3" width="30.125" style="0" bestFit="1" customWidth="1"/>
    <col min="4" max="4" width="18.375" style="0" customWidth="1"/>
    <col min="5" max="5" width="0.12890625" style="0" customWidth="1"/>
    <col min="6" max="6" width="14.875" style="0" customWidth="1"/>
    <col min="7" max="7" width="13.25390625" style="0" customWidth="1"/>
  </cols>
  <sheetData>
    <row r="1" spans="1:4" ht="28.5" customHeight="1">
      <c r="A1" s="43" t="s">
        <v>10</v>
      </c>
      <c r="B1" s="43"/>
      <c r="C1" s="43"/>
      <c r="D1" s="43"/>
    </row>
    <row r="2" spans="1:4" ht="22.5">
      <c r="A2" s="43" t="s">
        <v>44</v>
      </c>
      <c r="B2" s="43"/>
      <c r="C2" s="43"/>
      <c r="D2" s="43"/>
    </row>
    <row r="3" spans="1:6" ht="22.5">
      <c r="A3" s="43" t="s">
        <v>61</v>
      </c>
      <c r="B3" s="43"/>
      <c r="C3" s="43"/>
      <c r="D3" s="43"/>
      <c r="E3" s="43"/>
      <c r="F3" s="43"/>
    </row>
    <row r="4" spans="1:7" ht="18.75" customHeight="1">
      <c r="A4" s="5"/>
      <c r="B4" s="44" t="s">
        <v>45</v>
      </c>
      <c r="C4" s="44"/>
      <c r="D4" s="44"/>
      <c r="E4" s="20"/>
      <c r="F4" s="20"/>
      <c r="G4" s="1"/>
    </row>
    <row r="5" spans="1:6" ht="16.5" customHeight="1">
      <c r="A5" s="42" t="s">
        <v>11</v>
      </c>
      <c r="B5" s="42" t="s">
        <v>59</v>
      </c>
      <c r="C5" s="42"/>
      <c r="D5" s="42"/>
      <c r="E5" s="3"/>
      <c r="F5" s="3"/>
    </row>
    <row r="6" spans="1:6" ht="3" customHeight="1">
      <c r="A6" s="42"/>
      <c r="B6" s="42"/>
      <c r="C6" s="42"/>
      <c r="D6" s="42"/>
      <c r="E6" s="3"/>
      <c r="F6" s="3"/>
    </row>
    <row r="7" spans="1:6" ht="21" customHeight="1">
      <c r="A7" s="42"/>
      <c r="B7" s="42" t="s">
        <v>50</v>
      </c>
      <c r="C7" s="42" t="s">
        <v>62</v>
      </c>
      <c r="D7" s="42" t="s">
        <v>0</v>
      </c>
      <c r="E7" s="3"/>
      <c r="F7" s="3"/>
    </row>
    <row r="8" spans="1:6" ht="21.75" customHeight="1">
      <c r="A8" s="19"/>
      <c r="B8" s="42"/>
      <c r="C8" s="42"/>
      <c r="D8" s="42"/>
      <c r="E8" s="3"/>
      <c r="F8" s="3"/>
    </row>
    <row r="9" spans="1:4" ht="19.5" customHeight="1">
      <c r="A9" s="13">
        <v>1</v>
      </c>
      <c r="B9" s="13">
        <v>3</v>
      </c>
      <c r="C9" s="13">
        <v>4</v>
      </c>
      <c r="D9" s="13">
        <v>5</v>
      </c>
    </row>
    <row r="10" spans="1:4" ht="22.5">
      <c r="A10" s="15" t="s">
        <v>1</v>
      </c>
      <c r="B10" s="21"/>
      <c r="C10" s="21"/>
      <c r="D10" s="21"/>
    </row>
    <row r="11" spans="1:4" ht="23.25" customHeight="1">
      <c r="A11" s="26" t="s">
        <v>12</v>
      </c>
      <c r="B11" s="27">
        <f>B12+B15+B16+B21+B26</f>
        <v>285931.7</v>
      </c>
      <c r="C11" s="27">
        <f>C12+C15+C16+C21+C26</f>
        <v>73366.6</v>
      </c>
      <c r="D11" s="27">
        <f>C11/B11*100</f>
        <v>25.65878494759413</v>
      </c>
    </row>
    <row r="12" spans="1:4" ht="23.25" customHeight="1">
      <c r="A12" s="15" t="s">
        <v>13</v>
      </c>
      <c r="B12" s="22">
        <f>B13+B14</f>
        <v>133294.2</v>
      </c>
      <c r="C12" s="22">
        <f>C13+C14</f>
        <v>25023.5</v>
      </c>
      <c r="D12" s="22">
        <f aca="true" t="shared" si="0" ref="D12:D29">C12/B12*100</f>
        <v>18.773134915097582</v>
      </c>
    </row>
    <row r="13" spans="1:4" ht="23.25" customHeight="1">
      <c r="A13" s="14" t="s">
        <v>14</v>
      </c>
      <c r="B13" s="23">
        <v>0</v>
      </c>
      <c r="C13" s="23">
        <v>0</v>
      </c>
      <c r="D13" s="23">
        <v>0</v>
      </c>
    </row>
    <row r="14" spans="1:4" ht="25.5" customHeight="1">
      <c r="A14" s="14" t="s">
        <v>15</v>
      </c>
      <c r="B14" s="23">
        <v>133294.2</v>
      </c>
      <c r="C14" s="23">
        <v>25023.5</v>
      </c>
      <c r="D14" s="23">
        <f t="shared" si="0"/>
        <v>18.773134915097582</v>
      </c>
    </row>
    <row r="15" spans="1:4" ht="25.5" customHeight="1">
      <c r="A15" s="14" t="s">
        <v>55</v>
      </c>
      <c r="B15" s="23">
        <v>26905.9</v>
      </c>
      <c r="C15" s="23">
        <v>5855.5</v>
      </c>
      <c r="D15" s="23">
        <f t="shared" si="0"/>
        <v>21.76288472045165</v>
      </c>
    </row>
    <row r="16" spans="1:4" s="2" customFormat="1" ht="26.25" customHeight="1">
      <c r="A16" s="15" t="s">
        <v>16</v>
      </c>
      <c r="B16" s="22">
        <f>B17+B18+B19+B20</f>
        <v>66270</v>
      </c>
      <c r="C16" s="22">
        <f>C17+C18+C19+C20</f>
        <v>36366.5</v>
      </c>
      <c r="D16" s="22">
        <f t="shared" si="0"/>
        <v>54.8762637694281</v>
      </c>
    </row>
    <row r="17" spans="1:4" ht="48" customHeight="1">
      <c r="A17" s="14" t="s">
        <v>17</v>
      </c>
      <c r="B17" s="23">
        <v>0</v>
      </c>
      <c r="C17" s="23">
        <v>0</v>
      </c>
      <c r="D17" s="23">
        <v>0</v>
      </c>
    </row>
    <row r="18" spans="1:4" ht="48" customHeight="1">
      <c r="A18" s="14" t="s">
        <v>18</v>
      </c>
      <c r="B18" s="23">
        <v>10611.1</v>
      </c>
      <c r="C18" s="23">
        <v>2642.6</v>
      </c>
      <c r="D18" s="23">
        <f t="shared" si="0"/>
        <v>24.90410984723544</v>
      </c>
    </row>
    <row r="19" spans="1:4" ht="24.75" customHeight="1">
      <c r="A19" s="14" t="s">
        <v>19</v>
      </c>
      <c r="B19" s="23">
        <v>55482.9</v>
      </c>
      <c r="C19" s="23">
        <v>33656.9</v>
      </c>
      <c r="D19" s="23">
        <f t="shared" si="0"/>
        <v>60.66175344115033</v>
      </c>
    </row>
    <row r="20" spans="1:4" ht="24.75" customHeight="1">
      <c r="A20" s="14" t="s">
        <v>53</v>
      </c>
      <c r="B20" s="23">
        <v>176</v>
      </c>
      <c r="C20" s="23">
        <v>67</v>
      </c>
      <c r="D20" s="23">
        <f t="shared" si="0"/>
        <v>38.06818181818182</v>
      </c>
    </row>
    <row r="21" spans="1:4" ht="25.5" customHeight="1">
      <c r="A21" s="15" t="s">
        <v>20</v>
      </c>
      <c r="B21" s="22">
        <f>B22+B23+B24+B25</f>
        <v>52940.6</v>
      </c>
      <c r="C21" s="22">
        <f>C22+C24+C25</f>
        <v>4540.6</v>
      </c>
      <c r="D21" s="22">
        <f t="shared" si="0"/>
        <v>8.576782280518167</v>
      </c>
    </row>
    <row r="22" spans="1:4" ht="24.75" customHeight="1">
      <c r="A22" s="14" t="s">
        <v>39</v>
      </c>
      <c r="B22" s="23">
        <v>3115.2</v>
      </c>
      <c r="C22" s="23">
        <v>82.2</v>
      </c>
      <c r="D22" s="23">
        <f t="shared" si="0"/>
        <v>2.6386748844375965</v>
      </c>
    </row>
    <row r="23" spans="1:4" ht="23.25" customHeight="1">
      <c r="A23" s="14" t="s">
        <v>21</v>
      </c>
      <c r="B23" s="23"/>
      <c r="C23" s="23"/>
      <c r="D23" s="23">
        <v>0</v>
      </c>
    </row>
    <row r="24" spans="1:4" ht="25.5" customHeight="1">
      <c r="A24" s="14" t="s">
        <v>22</v>
      </c>
      <c r="B24" s="23">
        <v>26268.8</v>
      </c>
      <c r="C24" s="23">
        <v>2068.5</v>
      </c>
      <c r="D24" s="23">
        <v>0</v>
      </c>
    </row>
    <row r="25" spans="1:4" ht="25.5" customHeight="1">
      <c r="A25" s="14" t="s">
        <v>40</v>
      </c>
      <c r="B25" s="23">
        <v>23556.6</v>
      </c>
      <c r="C25" s="23">
        <v>2389.9</v>
      </c>
      <c r="D25" s="22">
        <f t="shared" si="0"/>
        <v>10.145352045711181</v>
      </c>
    </row>
    <row r="26" spans="1:4" ht="22.5" customHeight="1">
      <c r="A26" s="15" t="s">
        <v>23</v>
      </c>
      <c r="B26" s="22">
        <v>6521</v>
      </c>
      <c r="C26" s="22">
        <v>1580.5</v>
      </c>
      <c r="D26" s="22">
        <f t="shared" si="0"/>
        <v>24.23708020242294</v>
      </c>
    </row>
    <row r="27" spans="1:4" ht="22.5" customHeight="1">
      <c r="A27" s="26" t="s">
        <v>24</v>
      </c>
      <c r="B27" s="27">
        <v>16698.1</v>
      </c>
      <c r="C27" s="27">
        <v>8325.3</v>
      </c>
      <c r="D27" s="27">
        <f t="shared" si="0"/>
        <v>49.85776824908223</v>
      </c>
    </row>
    <row r="28" spans="1:4" ht="26.25" customHeight="1">
      <c r="A28" s="32" t="s">
        <v>48</v>
      </c>
      <c r="B28" s="29">
        <f>B27+B11</f>
        <v>302629.8</v>
      </c>
      <c r="C28" s="29">
        <f>C27+C11</f>
        <v>81691.90000000001</v>
      </c>
      <c r="D28" s="29">
        <f t="shared" si="0"/>
        <v>26.99400389518812</v>
      </c>
    </row>
    <row r="29" spans="1:4" ht="38.25" customHeight="1">
      <c r="A29" s="16" t="s">
        <v>25</v>
      </c>
      <c r="B29" s="22">
        <f>B30+B31+B32+B33+B34+B35</f>
        <v>964158.3999999999</v>
      </c>
      <c r="C29" s="22">
        <f>C30+C31+C32+C33+C35</f>
        <v>220944.4</v>
      </c>
      <c r="D29" s="22">
        <f t="shared" si="0"/>
        <v>22.91577815429498</v>
      </c>
    </row>
    <row r="30" spans="1:4" ht="22.5" customHeight="1">
      <c r="A30" s="14" t="s">
        <v>26</v>
      </c>
      <c r="B30" s="23">
        <v>206385.9</v>
      </c>
      <c r="C30" s="23">
        <v>53190.6</v>
      </c>
      <c r="D30" s="23">
        <f>C30/B30*100</f>
        <v>25.772400149428815</v>
      </c>
    </row>
    <row r="31" spans="1:4" ht="22.5" customHeight="1">
      <c r="A31" s="14" t="s">
        <v>27</v>
      </c>
      <c r="B31" s="23">
        <v>77124.2</v>
      </c>
      <c r="C31" s="23">
        <v>532.8</v>
      </c>
      <c r="D31" s="23">
        <f>C31/B31*100</f>
        <v>0.6908337460874796</v>
      </c>
    </row>
    <row r="32" spans="1:4" ht="24.75" customHeight="1">
      <c r="A32" s="14" t="s">
        <v>28</v>
      </c>
      <c r="B32" s="23">
        <v>674569.7</v>
      </c>
      <c r="C32" s="23">
        <v>168259.5</v>
      </c>
      <c r="D32" s="23">
        <f>C32/B32*100</f>
        <v>24.943234183213388</v>
      </c>
    </row>
    <row r="33" spans="1:4" ht="21.75" customHeight="1">
      <c r="A33" s="14" t="s">
        <v>9</v>
      </c>
      <c r="B33" s="23">
        <v>8120.1</v>
      </c>
      <c r="C33" s="23">
        <v>1003</v>
      </c>
      <c r="D33" s="23">
        <f>C33/B33*100</f>
        <v>12.35206462974594</v>
      </c>
    </row>
    <row r="34" spans="1:6" s="3" customFormat="1" ht="70.5" customHeight="1">
      <c r="A34" s="36" t="s">
        <v>51</v>
      </c>
      <c r="B34" s="23">
        <v>0</v>
      </c>
      <c r="C34" s="23"/>
      <c r="D34" s="23">
        <v>0</v>
      </c>
      <c r="E34" s="8"/>
      <c r="F34" s="8"/>
    </row>
    <row r="35" spans="1:4" ht="48" customHeight="1">
      <c r="A35" s="35" t="s">
        <v>52</v>
      </c>
      <c r="B35" s="23">
        <v>-2041.5</v>
      </c>
      <c r="C35" s="23">
        <v>-2041.5</v>
      </c>
      <c r="D35" s="23">
        <v>0</v>
      </c>
    </row>
    <row r="36" spans="1:4" s="2" customFormat="1" ht="21.75" customHeight="1">
      <c r="A36" s="28" t="s">
        <v>29</v>
      </c>
      <c r="B36" s="29">
        <f>B28+B29</f>
        <v>1266788.2</v>
      </c>
      <c r="C36" s="29">
        <f>C28+C29</f>
        <v>302636.3</v>
      </c>
      <c r="D36" s="29">
        <f>C36/B36*100</f>
        <v>23.890047286515614</v>
      </c>
    </row>
    <row r="37" spans="1:4" s="2" customFormat="1" ht="22.5" customHeight="1">
      <c r="A37" s="12" t="s">
        <v>2</v>
      </c>
      <c r="B37" s="24"/>
      <c r="C37" s="24"/>
      <c r="D37" s="24"/>
    </row>
    <row r="38" spans="1:4" ht="26.25" customHeight="1">
      <c r="A38" s="14" t="s">
        <v>3</v>
      </c>
      <c r="B38" s="23">
        <v>138440.7</v>
      </c>
      <c r="C38" s="23">
        <v>20630.3</v>
      </c>
      <c r="D38" s="23">
        <f aca="true" t="shared" si="1" ref="D38:D51">C38/B38*100</f>
        <v>14.90190384764018</v>
      </c>
    </row>
    <row r="39" spans="1:4" ht="23.25" customHeight="1">
      <c r="A39" s="14" t="s">
        <v>43</v>
      </c>
      <c r="B39" s="23">
        <v>1994.2</v>
      </c>
      <c r="C39" s="23">
        <v>361.6</v>
      </c>
      <c r="D39" s="23">
        <f t="shared" si="1"/>
        <v>18.1325844950356</v>
      </c>
    </row>
    <row r="40" spans="1:4" ht="46.5" customHeight="1">
      <c r="A40" s="14" t="s">
        <v>30</v>
      </c>
      <c r="B40" s="23">
        <v>8549.9</v>
      </c>
      <c r="C40" s="23">
        <v>1877.5</v>
      </c>
      <c r="D40" s="23">
        <f t="shared" si="1"/>
        <v>21.959321161651012</v>
      </c>
    </row>
    <row r="41" spans="1:4" ht="23.25" customHeight="1">
      <c r="A41" s="14" t="s">
        <v>4</v>
      </c>
      <c r="B41" s="23">
        <v>76650</v>
      </c>
      <c r="C41" s="23">
        <v>2697.9</v>
      </c>
      <c r="D41" s="23">
        <f t="shared" si="1"/>
        <v>3.519765166340509</v>
      </c>
    </row>
    <row r="42" spans="1:4" ht="23.25" customHeight="1">
      <c r="A42" s="14" t="s">
        <v>5</v>
      </c>
      <c r="B42" s="23">
        <v>69660.2</v>
      </c>
      <c r="C42" s="23">
        <v>4483.6</v>
      </c>
      <c r="D42" s="23">
        <f t="shared" si="1"/>
        <v>6.436386918211548</v>
      </c>
    </row>
    <row r="43" spans="1:4" ht="23.25" customHeight="1">
      <c r="A43" s="14" t="s">
        <v>6</v>
      </c>
      <c r="B43" s="23">
        <v>310.1</v>
      </c>
      <c r="C43" s="23">
        <v>65.1</v>
      </c>
      <c r="D43" s="23">
        <f t="shared" si="1"/>
        <v>20.99322799097065</v>
      </c>
    </row>
    <row r="44" spans="1:4" ht="22.5" customHeight="1">
      <c r="A44" s="14" t="s">
        <v>7</v>
      </c>
      <c r="B44" s="23">
        <v>561544.1</v>
      </c>
      <c r="C44" s="23">
        <v>129223.8</v>
      </c>
      <c r="D44" s="23">
        <f t="shared" si="1"/>
        <v>23.012226466273976</v>
      </c>
    </row>
    <row r="45" spans="1:4" ht="25.5" customHeight="1">
      <c r="A45" s="14" t="s">
        <v>31</v>
      </c>
      <c r="B45" s="23">
        <v>94479.5</v>
      </c>
      <c r="C45" s="23">
        <v>19333.1</v>
      </c>
      <c r="D45" s="23">
        <f t="shared" si="1"/>
        <v>20.46274588667383</v>
      </c>
    </row>
    <row r="46" spans="1:4" ht="24.75" customHeight="1">
      <c r="A46" s="14" t="s">
        <v>33</v>
      </c>
      <c r="B46" s="23">
        <v>29943</v>
      </c>
      <c r="C46" s="23">
        <v>2552</v>
      </c>
      <c r="D46" s="23">
        <f t="shared" si="1"/>
        <v>8.522860100858297</v>
      </c>
    </row>
    <row r="47" spans="1:4" ht="23.25" customHeight="1">
      <c r="A47" s="14" t="s">
        <v>8</v>
      </c>
      <c r="B47" s="23">
        <v>331088.9</v>
      </c>
      <c r="C47" s="23">
        <v>80878.6</v>
      </c>
      <c r="D47" s="23">
        <f t="shared" si="1"/>
        <v>24.428061466270844</v>
      </c>
    </row>
    <row r="48" spans="1:4" ht="21.75" customHeight="1">
      <c r="A48" s="14" t="s">
        <v>32</v>
      </c>
      <c r="B48" s="23">
        <v>2336.4</v>
      </c>
      <c r="C48" s="23">
        <v>262.8</v>
      </c>
      <c r="D48" s="23">
        <f t="shared" si="1"/>
        <v>11.248073959938367</v>
      </c>
    </row>
    <row r="49" spans="1:4" ht="45.75" customHeight="1">
      <c r="A49" s="14" t="s">
        <v>34</v>
      </c>
      <c r="B49" s="23">
        <v>0</v>
      </c>
      <c r="C49" s="23">
        <v>0</v>
      </c>
      <c r="D49" s="23">
        <v>0</v>
      </c>
    </row>
    <row r="50" spans="1:4" ht="69.75" customHeight="1">
      <c r="A50" s="14" t="s">
        <v>35</v>
      </c>
      <c r="B50" s="23">
        <v>0</v>
      </c>
      <c r="C50" s="23">
        <v>0</v>
      </c>
      <c r="D50" s="23">
        <v>0</v>
      </c>
    </row>
    <row r="51" spans="1:7" s="2" customFormat="1" ht="26.25" customHeight="1">
      <c r="A51" s="14" t="s">
        <v>36</v>
      </c>
      <c r="B51" s="22">
        <f>SUM(B38+B39+B40+B41+B42+B43+B44+B45+B46+B47+B48+B50)</f>
        <v>1314997</v>
      </c>
      <c r="C51" s="22">
        <f>SUM(C38+C39+C40+C41+C42+C43+C44+C45+C46+C47+C48+C50)</f>
        <v>262366.3</v>
      </c>
      <c r="D51" s="22">
        <f t="shared" si="1"/>
        <v>19.9518554034724</v>
      </c>
      <c r="F51" s="40"/>
      <c r="G51" s="40"/>
    </row>
    <row r="52" spans="1:61" s="2" customFormat="1" ht="24.75" customHeight="1">
      <c r="A52" s="15" t="s">
        <v>37</v>
      </c>
      <c r="B52" s="22">
        <f>B36-B51</f>
        <v>-48208.80000000005</v>
      </c>
      <c r="C52" s="22">
        <f>C36-C51</f>
        <v>40270</v>
      </c>
      <c r="D52" s="22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</row>
    <row r="53" spans="1:61" s="10" customFormat="1" ht="24.75" customHeight="1">
      <c r="A53" s="15" t="s">
        <v>38</v>
      </c>
      <c r="B53" s="21"/>
      <c r="C53" s="21"/>
      <c r="D53" s="21"/>
      <c r="E53" s="33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</row>
    <row r="54" ht="12.75" hidden="1"/>
    <row r="55" spans="1:4" ht="25.5" customHeight="1">
      <c r="A55" s="41" t="s">
        <v>57</v>
      </c>
      <c r="B55" s="41"/>
      <c r="C55" s="41"/>
      <c r="D55" s="41"/>
    </row>
  </sheetData>
  <sheetProtection/>
  <mergeCells count="10">
    <mergeCell ref="A55:D55"/>
    <mergeCell ref="B5:D6"/>
    <mergeCell ref="B7:B8"/>
    <mergeCell ref="A1:D1"/>
    <mergeCell ref="A2:D2"/>
    <mergeCell ref="C7:C8"/>
    <mergeCell ref="D7:D8"/>
    <mergeCell ref="A3:F3"/>
    <mergeCell ref="A5:A7"/>
    <mergeCell ref="B4:D4"/>
  </mergeCells>
  <printOptions/>
  <pageMargins left="0.7874015748031497" right="0.4330708661417323" top="0.16" bottom="0.17" header="0.16" footer="0.17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="80" zoomScaleNormal="80" zoomScaleSheetLayoutView="75" zoomScalePageLayoutView="0" workbookViewId="0" topLeftCell="A35">
      <selection activeCell="C48" sqref="C48"/>
    </sheetView>
  </sheetViews>
  <sheetFormatPr defaultColWidth="9.00390625" defaultRowHeight="12.75"/>
  <cols>
    <col min="1" max="1" width="80.75390625" style="0" customWidth="1"/>
    <col min="2" max="2" width="24.625" style="0" customWidth="1"/>
    <col min="3" max="3" width="25.125" style="0" customWidth="1"/>
    <col min="4" max="4" width="17.875" style="0" customWidth="1"/>
    <col min="5" max="6" width="9.125" style="0" hidden="1" customWidth="1"/>
  </cols>
  <sheetData>
    <row r="1" spans="1:6" ht="22.5">
      <c r="A1" s="43" t="s">
        <v>10</v>
      </c>
      <c r="B1" s="43"/>
      <c r="C1" s="43"/>
      <c r="D1" s="43"/>
      <c r="E1" s="43"/>
      <c r="F1" s="43"/>
    </row>
    <row r="2" spans="1:6" ht="16.5" customHeight="1">
      <c r="A2" s="43" t="s">
        <v>58</v>
      </c>
      <c r="B2" s="43"/>
      <c r="C2" s="43"/>
      <c r="D2" s="43"/>
      <c r="E2" s="43"/>
      <c r="F2" s="43"/>
    </row>
    <row r="3" spans="1:6" ht="22.5">
      <c r="A3" s="43" t="s">
        <v>61</v>
      </c>
      <c r="B3" s="43"/>
      <c r="C3" s="43"/>
      <c r="D3" s="43"/>
      <c r="E3" s="43"/>
      <c r="F3" s="43"/>
    </row>
    <row r="4" spans="1:8" ht="15.75" customHeight="1">
      <c r="A4" s="5"/>
      <c r="B4" s="45" t="s">
        <v>45</v>
      </c>
      <c r="C4" s="45"/>
      <c r="D4" s="45"/>
      <c r="E4" s="45"/>
      <c r="F4" s="45"/>
      <c r="H4" s="1"/>
    </row>
    <row r="5" spans="1:4" s="3" customFormat="1" ht="16.5" customHeight="1">
      <c r="A5" s="42" t="s">
        <v>11</v>
      </c>
      <c r="B5" s="42" t="s">
        <v>60</v>
      </c>
      <c r="C5" s="42"/>
      <c r="D5" s="42"/>
    </row>
    <row r="6" spans="1:4" s="3" customFormat="1" ht="14.25" customHeight="1">
      <c r="A6" s="42"/>
      <c r="B6" s="42"/>
      <c r="C6" s="42"/>
      <c r="D6" s="42"/>
    </row>
    <row r="7" spans="1:4" s="3" customFormat="1" ht="38.25" customHeight="1">
      <c r="A7" s="42"/>
      <c r="B7" s="42" t="s">
        <v>50</v>
      </c>
      <c r="C7" s="42" t="s">
        <v>62</v>
      </c>
      <c r="D7" s="42" t="s">
        <v>0</v>
      </c>
    </row>
    <row r="8" spans="1:4" s="3" customFormat="1" ht="42" customHeight="1" hidden="1" thickBot="1">
      <c r="A8" s="19"/>
      <c r="B8" s="42"/>
      <c r="C8" s="42"/>
      <c r="D8" s="42"/>
    </row>
    <row r="9" spans="1:4" s="3" customFormat="1" ht="18.75">
      <c r="A9" s="19">
        <v>1</v>
      </c>
      <c r="B9" s="19">
        <v>2</v>
      </c>
      <c r="C9" s="19">
        <v>3</v>
      </c>
      <c r="D9" s="19">
        <v>4</v>
      </c>
    </row>
    <row r="10" spans="1:6" s="3" customFormat="1" ht="22.5" customHeight="1">
      <c r="A10" s="38" t="s">
        <v>1</v>
      </c>
      <c r="B10" s="39"/>
      <c r="C10" s="39"/>
      <c r="D10" s="39"/>
      <c r="E10" s="7"/>
      <c r="F10" s="6"/>
    </row>
    <row r="11" spans="1:6" s="3" customFormat="1" ht="22.5" customHeight="1">
      <c r="A11" s="38" t="s">
        <v>12</v>
      </c>
      <c r="B11" s="22">
        <f>B12+B15+B16+B21+B26</f>
        <v>220025.49999999997</v>
      </c>
      <c r="C11" s="22">
        <f>C12+C15+C16+C21+C26</f>
        <v>54243.4</v>
      </c>
      <c r="D11" s="22">
        <f>C11/B11*100</f>
        <v>24.65323337522242</v>
      </c>
      <c r="E11" s="8"/>
      <c r="F11" s="8"/>
    </row>
    <row r="12" spans="1:6" s="3" customFormat="1" ht="24.75" customHeight="1">
      <c r="A12" s="38" t="s">
        <v>13</v>
      </c>
      <c r="B12" s="22">
        <f>B13+B14</f>
        <v>116421.5</v>
      </c>
      <c r="C12" s="22">
        <f>C13+C14</f>
        <v>21856</v>
      </c>
      <c r="D12" s="22">
        <f aca="true" t="shared" si="0" ref="D12:D34">C12/B12*100</f>
        <v>18.773164750497116</v>
      </c>
      <c r="E12" s="8"/>
      <c r="F12" s="8"/>
    </row>
    <row r="13" spans="1:6" s="3" customFormat="1" ht="24.75" customHeight="1">
      <c r="A13" s="25" t="s">
        <v>14</v>
      </c>
      <c r="B13" s="23">
        <v>0</v>
      </c>
      <c r="C13" s="23">
        <v>0</v>
      </c>
      <c r="D13" s="23">
        <v>0</v>
      </c>
      <c r="E13" s="8"/>
      <c r="F13" s="8"/>
    </row>
    <row r="14" spans="1:6" s="3" customFormat="1" ht="24.75" customHeight="1">
      <c r="A14" s="25" t="s">
        <v>15</v>
      </c>
      <c r="B14" s="23">
        <v>116421.5</v>
      </c>
      <c r="C14" s="23">
        <v>21856</v>
      </c>
      <c r="D14" s="23">
        <f t="shared" si="0"/>
        <v>18.773164750497116</v>
      </c>
      <c r="E14" s="8"/>
      <c r="F14" s="8"/>
    </row>
    <row r="15" spans="1:6" s="3" customFormat="1" ht="24.75" customHeight="1">
      <c r="A15" s="25" t="s">
        <v>55</v>
      </c>
      <c r="B15" s="23">
        <v>26905.9</v>
      </c>
      <c r="C15" s="23">
        <v>5855.5</v>
      </c>
      <c r="D15" s="23">
        <f>C15/B15*100</f>
        <v>21.76288472045165</v>
      </c>
      <c r="E15" s="8"/>
      <c r="F15" s="8"/>
    </row>
    <row r="16" spans="1:6" s="4" customFormat="1" ht="23.25" customHeight="1">
      <c r="A16" s="38" t="s">
        <v>16</v>
      </c>
      <c r="B16" s="22">
        <f>B17+B18+B19+B20</f>
        <v>44076.9</v>
      </c>
      <c r="C16" s="22">
        <f>C17+C18+C19+C20</f>
        <v>22903.699999999997</v>
      </c>
      <c r="D16" s="22">
        <f t="shared" si="0"/>
        <v>51.96304640299113</v>
      </c>
      <c r="E16" s="9"/>
      <c r="F16" s="9"/>
    </row>
    <row r="17" spans="1:6" s="3" customFormat="1" ht="47.25" customHeight="1">
      <c r="A17" s="25" t="s">
        <v>17</v>
      </c>
      <c r="B17" s="23">
        <v>0</v>
      </c>
      <c r="C17" s="23">
        <v>0</v>
      </c>
      <c r="D17" s="23">
        <v>0</v>
      </c>
      <c r="E17" s="8"/>
      <c r="F17" s="8"/>
    </row>
    <row r="18" spans="1:6" s="3" customFormat="1" ht="44.25" customHeight="1">
      <c r="A18" s="25" t="s">
        <v>18</v>
      </c>
      <c r="B18" s="23">
        <v>10611.1</v>
      </c>
      <c r="C18" s="23">
        <v>2642.6</v>
      </c>
      <c r="D18" s="23">
        <f t="shared" si="0"/>
        <v>24.90410984723544</v>
      </c>
      <c r="E18" s="8"/>
      <c r="F18" s="8"/>
    </row>
    <row r="19" spans="1:6" s="3" customFormat="1" ht="23.25" customHeight="1">
      <c r="A19" s="25" t="s">
        <v>19</v>
      </c>
      <c r="B19" s="23">
        <v>33289.8</v>
      </c>
      <c r="C19" s="23">
        <v>20194.1</v>
      </c>
      <c r="D19" s="23">
        <f t="shared" si="0"/>
        <v>60.66152395027905</v>
      </c>
      <c r="E19" s="8"/>
      <c r="F19" s="8"/>
    </row>
    <row r="20" spans="1:6" s="3" customFormat="1" ht="23.25" customHeight="1">
      <c r="A20" s="25" t="s">
        <v>53</v>
      </c>
      <c r="B20" s="23">
        <v>176</v>
      </c>
      <c r="C20" s="23">
        <v>67</v>
      </c>
      <c r="D20" s="23">
        <f t="shared" si="0"/>
        <v>38.06818181818182</v>
      </c>
      <c r="E20" s="8"/>
      <c r="F20" s="8"/>
    </row>
    <row r="21" spans="1:6" s="3" customFormat="1" ht="23.25" customHeight="1">
      <c r="A21" s="38" t="s">
        <v>20</v>
      </c>
      <c r="B21" s="22">
        <f>B22+B23+B24+B25</f>
        <v>26268.8</v>
      </c>
      <c r="C21" s="22">
        <f>C22+C23+C24+C25</f>
        <v>2068.4</v>
      </c>
      <c r="D21" s="22">
        <v>0</v>
      </c>
      <c r="E21" s="8"/>
      <c r="F21" s="8"/>
    </row>
    <row r="22" spans="1:6" s="3" customFormat="1" ht="25.5" customHeight="1">
      <c r="A22" s="25" t="s">
        <v>41</v>
      </c>
      <c r="B22" s="23">
        <v>0</v>
      </c>
      <c r="C22" s="23">
        <v>0</v>
      </c>
      <c r="D22" s="23">
        <v>0</v>
      </c>
      <c r="E22" s="8"/>
      <c r="F22" s="8"/>
    </row>
    <row r="23" spans="1:6" s="3" customFormat="1" ht="24.75" customHeight="1">
      <c r="A23" s="25" t="s">
        <v>21</v>
      </c>
      <c r="B23" s="23">
        <v>0</v>
      </c>
      <c r="C23" s="23">
        <v>0</v>
      </c>
      <c r="D23" s="23">
        <v>0</v>
      </c>
      <c r="E23" s="8"/>
      <c r="F23" s="8"/>
    </row>
    <row r="24" spans="1:6" s="3" customFormat="1" ht="25.5" customHeight="1">
      <c r="A24" s="25" t="s">
        <v>22</v>
      </c>
      <c r="B24" s="23">
        <v>26268.8</v>
      </c>
      <c r="C24" s="23">
        <v>2068.4</v>
      </c>
      <c r="D24" s="23">
        <v>0</v>
      </c>
      <c r="E24" s="8"/>
      <c r="F24" s="8"/>
    </row>
    <row r="25" spans="1:6" s="3" customFormat="1" ht="22.5" customHeight="1">
      <c r="A25" s="25" t="s">
        <v>40</v>
      </c>
      <c r="B25" s="23">
        <v>0</v>
      </c>
      <c r="C25" s="23">
        <v>0</v>
      </c>
      <c r="D25" s="23">
        <v>0</v>
      </c>
      <c r="E25" s="8"/>
      <c r="F25" s="8"/>
    </row>
    <row r="26" spans="1:6" s="3" customFormat="1" ht="23.25" customHeight="1">
      <c r="A26" s="38" t="s">
        <v>23</v>
      </c>
      <c r="B26" s="22">
        <v>6352.4</v>
      </c>
      <c r="C26" s="22">
        <v>1559.8</v>
      </c>
      <c r="D26" s="22">
        <f t="shared" si="0"/>
        <v>24.55449908695926</v>
      </c>
      <c r="E26" s="8"/>
      <c r="F26" s="8"/>
    </row>
    <row r="27" spans="1:6" s="3" customFormat="1" ht="22.5" customHeight="1">
      <c r="A27" s="38" t="s">
        <v>24</v>
      </c>
      <c r="B27" s="22">
        <v>14837.5</v>
      </c>
      <c r="C27" s="22">
        <v>7682.4</v>
      </c>
      <c r="D27" s="22">
        <f t="shared" si="0"/>
        <v>51.77691659646166</v>
      </c>
      <c r="E27" s="8"/>
      <c r="F27" s="8"/>
    </row>
    <row r="28" spans="1:4" s="11" customFormat="1" ht="25.5" customHeight="1">
      <c r="A28" s="38" t="s">
        <v>48</v>
      </c>
      <c r="B28" s="22">
        <f>B11+B27</f>
        <v>234862.99999999997</v>
      </c>
      <c r="C28" s="22">
        <f>C11+C27</f>
        <v>61925.8</v>
      </c>
      <c r="D28" s="22">
        <f t="shared" si="0"/>
        <v>26.366775524454688</v>
      </c>
    </row>
    <row r="29" spans="1:6" s="3" customFormat="1" ht="49.5" customHeight="1">
      <c r="A29" s="38" t="s">
        <v>47</v>
      </c>
      <c r="B29" s="22">
        <f>B30+B36+B35</f>
        <v>901906.8</v>
      </c>
      <c r="C29" s="22">
        <f>C30+C36+C35</f>
        <v>202651.5</v>
      </c>
      <c r="D29" s="22">
        <f t="shared" si="0"/>
        <v>22.469228527825713</v>
      </c>
      <c r="E29" s="8"/>
      <c r="F29" s="8"/>
    </row>
    <row r="30" spans="1:6" s="3" customFormat="1" ht="25.5" customHeight="1">
      <c r="A30" s="38" t="s">
        <v>46</v>
      </c>
      <c r="B30" s="22">
        <f>B31+B32+B33+B34</f>
        <v>903948.3</v>
      </c>
      <c r="C30" s="22">
        <f>C31+C32+C33+C34</f>
        <v>204693</v>
      </c>
      <c r="D30" s="22">
        <f t="shared" si="0"/>
        <v>22.64432600846752</v>
      </c>
      <c r="E30" s="8"/>
      <c r="F30" s="8"/>
    </row>
    <row r="31" spans="1:6" s="3" customFormat="1" ht="22.5" customHeight="1">
      <c r="A31" s="25" t="s">
        <v>26</v>
      </c>
      <c r="B31" s="23">
        <v>146730.6</v>
      </c>
      <c r="C31" s="23">
        <v>35261.5</v>
      </c>
      <c r="D31" s="23">
        <f t="shared" si="0"/>
        <v>24.03145628791813</v>
      </c>
      <c r="E31" s="8"/>
      <c r="F31" s="8"/>
    </row>
    <row r="32" spans="1:6" s="3" customFormat="1" ht="21.75" customHeight="1">
      <c r="A32" s="25" t="s">
        <v>27</v>
      </c>
      <c r="B32" s="23">
        <v>77124.2</v>
      </c>
      <c r="C32" s="23">
        <v>532.8</v>
      </c>
      <c r="D32" s="23">
        <f t="shared" si="0"/>
        <v>0.6908337460874796</v>
      </c>
      <c r="E32" s="8"/>
      <c r="F32" s="8"/>
    </row>
    <row r="33" spans="1:6" s="3" customFormat="1" ht="22.5" customHeight="1">
      <c r="A33" s="25" t="s">
        <v>28</v>
      </c>
      <c r="B33" s="23">
        <v>672573.3</v>
      </c>
      <c r="C33" s="23">
        <v>167895.7</v>
      </c>
      <c r="D33" s="23">
        <f t="shared" si="0"/>
        <v>24.963182451637614</v>
      </c>
      <c r="E33" s="8"/>
      <c r="F33" s="8"/>
    </row>
    <row r="34" spans="1:6" s="3" customFormat="1" ht="22.5" customHeight="1">
      <c r="A34" s="25" t="s">
        <v>9</v>
      </c>
      <c r="B34" s="23">
        <v>7520.2</v>
      </c>
      <c r="C34" s="23">
        <v>1003</v>
      </c>
      <c r="D34" s="23">
        <f t="shared" si="0"/>
        <v>13.33741123906279</v>
      </c>
      <c r="E34" s="8"/>
      <c r="F34" s="8"/>
    </row>
    <row r="35" spans="1:6" s="3" customFormat="1" ht="83.25" customHeight="1">
      <c r="A35" s="25" t="s">
        <v>51</v>
      </c>
      <c r="B35" s="23">
        <v>0</v>
      </c>
      <c r="C35" s="23"/>
      <c r="D35" s="23">
        <v>0</v>
      </c>
      <c r="E35" s="8"/>
      <c r="F35" s="8"/>
    </row>
    <row r="36" spans="1:6" s="3" customFormat="1" ht="46.5" customHeight="1">
      <c r="A36" s="25" t="s">
        <v>52</v>
      </c>
      <c r="B36" s="23">
        <v>-2041.5</v>
      </c>
      <c r="C36" s="23">
        <v>-2041.5</v>
      </c>
      <c r="D36" s="23">
        <v>0</v>
      </c>
      <c r="E36" s="8"/>
      <c r="F36" s="8"/>
    </row>
    <row r="37" spans="1:6" s="4" customFormat="1" ht="24.75" customHeight="1">
      <c r="A37" s="38" t="s">
        <v>29</v>
      </c>
      <c r="B37" s="22">
        <f>B28+B29</f>
        <v>1136769.8</v>
      </c>
      <c r="C37" s="22">
        <f>C28+C29</f>
        <v>264577.3</v>
      </c>
      <c r="D37" s="22">
        <f>C37/B37*100</f>
        <v>23.274483540994844</v>
      </c>
      <c r="E37" s="9"/>
      <c r="F37" s="9"/>
    </row>
    <row r="38" spans="1:6" s="4" customFormat="1" ht="24" customHeight="1" thickBot="1">
      <c r="A38" s="25" t="s">
        <v>2</v>
      </c>
      <c r="B38" s="37"/>
      <c r="C38" s="37" t="s">
        <v>54</v>
      </c>
      <c r="D38" s="37" t="s">
        <v>42</v>
      </c>
      <c r="E38" s="9"/>
      <c r="F38" s="9"/>
    </row>
    <row r="39" spans="1:6" s="3" customFormat="1" ht="23.25" customHeight="1" thickBot="1">
      <c r="A39" s="25" t="s">
        <v>3</v>
      </c>
      <c r="B39" s="23">
        <v>77534.3</v>
      </c>
      <c r="C39" s="23">
        <v>10361</v>
      </c>
      <c r="D39" s="23">
        <f aca="true" t="shared" si="1" ref="D39:D51">C39/B39*100</f>
        <v>13.363118000678408</v>
      </c>
      <c r="E39" s="17" t="e">
        <f>#REF!/C39*100</f>
        <v>#REF!</v>
      </c>
      <c r="F39" s="8"/>
    </row>
    <row r="40" spans="1:6" s="3" customFormat="1" ht="48" customHeight="1" thickBot="1">
      <c r="A40" s="25" t="s">
        <v>30</v>
      </c>
      <c r="B40" s="23">
        <v>7943.8</v>
      </c>
      <c r="C40" s="23">
        <v>1876.5</v>
      </c>
      <c r="D40" s="23">
        <f t="shared" si="1"/>
        <v>23.622195926382837</v>
      </c>
      <c r="E40" s="17" t="e">
        <f>#REF!/C40*100</f>
        <v>#REF!</v>
      </c>
      <c r="F40" s="8"/>
    </row>
    <row r="41" spans="1:6" s="3" customFormat="1" ht="23.25" customHeight="1" thickBot="1">
      <c r="A41" s="25" t="s">
        <v>4</v>
      </c>
      <c r="B41" s="23">
        <v>76044.6</v>
      </c>
      <c r="C41" s="23">
        <v>2612.2</v>
      </c>
      <c r="D41" s="23">
        <f t="shared" si="1"/>
        <v>3.435089408057902</v>
      </c>
      <c r="E41" s="17" t="e">
        <f>#REF!/C41*100</f>
        <v>#REF!</v>
      </c>
      <c r="F41" s="8"/>
    </row>
    <row r="42" spans="1:6" s="3" customFormat="1" ht="24.75" customHeight="1" thickBot="1">
      <c r="A42" s="25" t="s">
        <v>5</v>
      </c>
      <c r="B42" s="23">
        <v>34084.5</v>
      </c>
      <c r="C42" s="23">
        <v>866.9</v>
      </c>
      <c r="D42" s="23">
        <f t="shared" si="1"/>
        <v>2.543384823013393</v>
      </c>
      <c r="E42" s="17" t="e">
        <f>#REF!/C42*100</f>
        <v>#REF!</v>
      </c>
      <c r="F42" s="8"/>
    </row>
    <row r="43" spans="1:6" s="3" customFormat="1" ht="22.5" customHeight="1" thickBot="1">
      <c r="A43" s="25" t="s">
        <v>6</v>
      </c>
      <c r="B43" s="23">
        <v>310.1</v>
      </c>
      <c r="C43" s="23">
        <v>65.1</v>
      </c>
      <c r="D43" s="23">
        <f t="shared" si="1"/>
        <v>20.99322799097065</v>
      </c>
      <c r="E43" s="17" t="e">
        <f>#REF!/C43*100</f>
        <v>#REF!</v>
      </c>
      <c r="F43" s="8"/>
    </row>
    <row r="44" spans="1:6" s="3" customFormat="1" ht="21.75" customHeight="1" thickBot="1">
      <c r="A44" s="25" t="s">
        <v>7</v>
      </c>
      <c r="B44" s="23">
        <v>561387.1</v>
      </c>
      <c r="C44" s="23">
        <v>129215.3</v>
      </c>
      <c r="D44" s="23">
        <f t="shared" si="1"/>
        <v>23.01714806058066</v>
      </c>
      <c r="E44" s="17" t="e">
        <f>#REF!/C44*100</f>
        <v>#REF!</v>
      </c>
      <c r="F44" s="8"/>
    </row>
    <row r="45" spans="1:6" s="3" customFormat="1" ht="22.5" customHeight="1" thickBot="1">
      <c r="A45" s="25" t="s">
        <v>49</v>
      </c>
      <c r="B45" s="23">
        <v>53580.9</v>
      </c>
      <c r="C45" s="23">
        <v>9625.2</v>
      </c>
      <c r="D45" s="23">
        <f t="shared" si="1"/>
        <v>17.963863988846775</v>
      </c>
      <c r="E45" s="17" t="e">
        <f>#REF!/C45*100</f>
        <v>#REF!</v>
      </c>
      <c r="F45" s="8"/>
    </row>
    <row r="46" spans="1:6" s="3" customFormat="1" ht="24.75" customHeight="1" thickBot="1">
      <c r="A46" s="25" t="s">
        <v>33</v>
      </c>
      <c r="B46" s="23">
        <v>29943</v>
      </c>
      <c r="C46" s="23">
        <v>2552</v>
      </c>
      <c r="D46" s="23">
        <f t="shared" si="1"/>
        <v>8.522860100858297</v>
      </c>
      <c r="E46" s="17" t="e">
        <f>#REF!/C46*100</f>
        <v>#REF!</v>
      </c>
      <c r="F46" s="8"/>
    </row>
    <row r="47" spans="1:6" s="3" customFormat="1" ht="23.25" customHeight="1" thickBot="1">
      <c r="A47" s="25" t="s">
        <v>8</v>
      </c>
      <c r="B47" s="23">
        <v>329876.8</v>
      </c>
      <c r="C47" s="23">
        <v>80594.4</v>
      </c>
      <c r="D47" s="23">
        <f t="shared" si="1"/>
        <v>24.431666610079883</v>
      </c>
      <c r="E47" s="17" t="e">
        <f>#REF!/C47*100</f>
        <v>#REF!</v>
      </c>
      <c r="F47" s="8"/>
    </row>
    <row r="48" spans="1:6" s="3" customFormat="1" ht="23.25" customHeight="1" thickBot="1">
      <c r="A48" s="25" t="s">
        <v>32</v>
      </c>
      <c r="B48" s="23">
        <v>1895.3</v>
      </c>
      <c r="C48" s="23">
        <v>207.8</v>
      </c>
      <c r="D48" s="23">
        <f t="shared" si="1"/>
        <v>10.96396348862977</v>
      </c>
      <c r="E48" s="17" t="e">
        <f>#REF!/C48*100</f>
        <v>#REF!</v>
      </c>
      <c r="F48" s="8"/>
    </row>
    <row r="49" spans="1:6" s="3" customFormat="1" ht="48" customHeight="1" thickBot="1">
      <c r="A49" s="25" t="s">
        <v>34</v>
      </c>
      <c r="B49" s="23">
        <v>0</v>
      </c>
      <c r="C49" s="23">
        <v>0</v>
      </c>
      <c r="D49" s="23">
        <v>0</v>
      </c>
      <c r="E49" s="17"/>
      <c r="F49" s="8"/>
    </row>
    <row r="50" spans="1:6" s="3" customFormat="1" ht="68.25" customHeight="1" thickBot="1">
      <c r="A50" s="25" t="s">
        <v>35</v>
      </c>
      <c r="B50" s="23">
        <v>280</v>
      </c>
      <c r="C50" s="23">
        <v>0</v>
      </c>
      <c r="D50" s="23">
        <v>0</v>
      </c>
      <c r="E50" s="18" t="e">
        <f>#REF!/C50*100</f>
        <v>#REF!</v>
      </c>
      <c r="F50" s="8"/>
    </row>
    <row r="51" spans="1:6" s="4" customFormat="1" ht="24.75" customHeight="1" thickBot="1">
      <c r="A51" s="31" t="s">
        <v>36</v>
      </c>
      <c r="B51" s="30">
        <f>SUM(B39+B40+B41+B42+B43+B44+B45+B46+B47+B48+B50)</f>
        <v>1172880.4000000001</v>
      </c>
      <c r="C51" s="30">
        <f>SUM(C39+C40+C41+C42+C43+C44+C45+C46+C47+C48+C50)</f>
        <v>237976.4</v>
      </c>
      <c r="D51" s="30">
        <f t="shared" si="1"/>
        <v>20.289911912587165</v>
      </c>
      <c r="E51" s="17" t="e">
        <f>#REF!/C51*100</f>
        <v>#REF!</v>
      </c>
      <c r="F51" s="9"/>
    </row>
    <row r="52" spans="1:6" s="4" customFormat="1" ht="22.5" customHeight="1" thickBot="1">
      <c r="A52" s="25" t="s">
        <v>37</v>
      </c>
      <c r="B52" s="22">
        <f>B37-B51</f>
        <v>-36110.60000000009</v>
      </c>
      <c r="C52" s="22">
        <f>C37-C51</f>
        <v>26600.899999999994</v>
      </c>
      <c r="D52" s="22"/>
      <c r="E52" s="17"/>
      <c r="F52" s="9"/>
    </row>
    <row r="53" spans="1:6" s="4" customFormat="1" ht="26.25" customHeight="1" thickBot="1">
      <c r="A53" s="25" t="s">
        <v>38</v>
      </c>
      <c r="B53" s="22"/>
      <c r="C53" s="22"/>
      <c r="D53" s="22"/>
      <c r="E53" s="17"/>
      <c r="F53" s="9"/>
    </row>
    <row r="54" spans="1:6" ht="20.25">
      <c r="A54" s="46" t="s">
        <v>56</v>
      </c>
      <c r="B54" s="46"/>
      <c r="C54" s="46"/>
      <c r="D54" s="46"/>
      <c r="E54" s="46"/>
      <c r="F54" s="46"/>
    </row>
    <row r="56" spans="1:4" ht="20.25">
      <c r="A56" s="46"/>
      <c r="B56" s="47"/>
      <c r="C56" s="47"/>
      <c r="D56" s="47"/>
    </row>
  </sheetData>
  <sheetProtection/>
  <mergeCells count="11">
    <mergeCell ref="A56:D56"/>
    <mergeCell ref="A54:F54"/>
    <mergeCell ref="B7:B8"/>
    <mergeCell ref="C7:C8"/>
    <mergeCell ref="D7:D8"/>
    <mergeCell ref="A1:F1"/>
    <mergeCell ref="A2:F2"/>
    <mergeCell ref="A3:F3"/>
    <mergeCell ref="B4:F4"/>
    <mergeCell ref="B5:D6"/>
    <mergeCell ref="A5:A7"/>
  </mergeCells>
  <printOptions/>
  <pageMargins left="0.7874015748031497" right="0.7874015748031497" top="0.1968503937007874" bottom="0.1968503937007874" header="0.16" footer="0.17"/>
  <pageSetup fitToHeight="1" fitToWidth="1" horizontalDpi="600" verticalDpi="600" orientation="portrait" paperSize="9" scale="57" r:id="rId1"/>
  <colBreaks count="2" manualBreakCount="2">
    <brk id="4" max="52" man="1"/>
    <brk id="6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2020-03-16T08:30:16Z</cp:lastPrinted>
  <dcterms:created xsi:type="dcterms:W3CDTF">2010-07-06T11:11:47Z</dcterms:created>
  <dcterms:modified xsi:type="dcterms:W3CDTF">2020-04-13T19:44:00Z</dcterms:modified>
  <cp:category/>
  <cp:version/>
  <cp:contentType/>
  <cp:contentStatus/>
</cp:coreProperties>
</file>