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<sst xmlns="http://schemas.openxmlformats.org/spreadsheetml/2006/main" count="270" uniqueCount="72">
  <si>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</si>
  <si>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</si>
  <si>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</si>
  <si>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</si>
  <si>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</si>
  <si>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</si>
  <si>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</si>
  <si>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</si>
  <si>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</si>
  <si>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</si>
  <si>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</si>
  <si>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</si>
  <si>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</si>
  <si>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</si>
  <si>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</si>
  <si>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</si>
  <si>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</si>
  <si>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</si>
  <si>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</si>
  <si>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</si>
  <si>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</si>
  <si>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</si>
  <si>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</si>
  <si>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</si>
  <si>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</si>
  <si>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</si>
  <si>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</si>
  <si>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</si>
  <si>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</si>
  <si>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</si>
  <si>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</si>
  <si>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</si>
  <si>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</si>
  <si>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</si>
  <si>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</si>
  <si>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</si>
  <si>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</si>
  <si>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</si>
  <si>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</si>
  <si>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</si>
  <si>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</si>
  <si>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</si>
  <si>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</si>
  <si>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</si>
  <si>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</si>
  <si>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</si>
  <si>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</si>
  <si>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</si>
  <si>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</si>
  <si>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</si>
  <si>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</si>
  <si>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</si>
  <si>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</si>
  <si>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</si>
  <si>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</si>
  <si>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</si>
  <si>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</si>
  <si>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</si>
  <si>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</si>
  <si>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</si>
  <si>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</si>
  <si>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</si>
  <si>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</si>
  <si>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</si>
  <si>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</si>
  <si>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</si>
  <si>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</si>
  <si>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</si>
  <si>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</si>
  <si>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</si>
  <si>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01.12.2021 года</t>
  </si>
  <si>
    <t>по состоянию на 01.12.2021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</si>
</sst>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2" t="s">
        <v>45</v>
      </c>
      <c r="E1" s="82"/>
      <c r="F1" s="82"/>
      <c r="G1" s="82"/>
      <c r="H1" s="83"/>
    </row>
    <row r="2" spans="2:8" ht="18" customHeight="1">
      <c r="B2" s="5"/>
      <c r="C2" s="5"/>
      <c r="D2" s="82" t="s">
        <v>71</v>
      </c>
      <c r="E2" s="82"/>
      <c r="F2" s="82"/>
      <c r="G2" s="82"/>
      <c r="H2" s="84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5" t="s">
        <v>14</v>
      </c>
      <c r="B4" s="85"/>
      <c r="C4" s="86" t="s">
        <v>15</v>
      </c>
      <c r="D4" s="74" t="s">
        <v>16</v>
      </c>
      <c r="E4" s="74" t="s">
        <v>17</v>
      </c>
      <c r="F4" s="74" t="s">
        <v>18</v>
      </c>
      <c r="G4" s="74" t="s">
        <v>19</v>
      </c>
      <c r="H4" s="74" t="s">
        <v>20</v>
      </c>
      <c r="I4" s="75" t="s">
        <v>21</v>
      </c>
      <c r="J4" s="74" t="s">
        <v>22</v>
      </c>
      <c r="K4" s="74" t="s">
        <v>23</v>
      </c>
      <c r="L4" s="74" t="s">
        <v>24</v>
      </c>
    </row>
    <row r="5" spans="1:12" s="9" customFormat="1" ht="204.75" customHeight="1">
      <c r="A5" s="85"/>
      <c r="B5" s="85"/>
      <c r="C5" s="87"/>
      <c r="D5" s="74"/>
      <c r="E5" s="74"/>
      <c r="F5" s="74"/>
      <c r="G5" s="74"/>
      <c r="H5" s="74"/>
      <c r="I5" s="75"/>
      <c r="J5" s="74"/>
      <c r="K5" s="74"/>
      <c r="L5" s="74"/>
    </row>
    <row r="6" spans="1:12" s="12" customFormat="1" ht="12.75" customHeight="1">
      <c r="A6" s="76" t="s">
        <v>25</v>
      </c>
      <c r="B6" s="77"/>
      <c r="C6" s="7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9" t="s">
        <v>46</v>
      </c>
      <c r="B7" s="80"/>
      <c r="C7" s="81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1" t="s">
        <v>35</v>
      </c>
      <c r="B8" s="72"/>
      <c r="C8" s="7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1" t="s">
        <v>36</v>
      </c>
      <c r="B9" s="72"/>
      <c r="C9" s="7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1" t="s">
        <v>37</v>
      </c>
      <c r="B10" s="72"/>
      <c r="C10" s="7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1" t="s">
        <v>38</v>
      </c>
      <c r="B11" s="72"/>
      <c r="C11" s="7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1" t="s">
        <v>39</v>
      </c>
      <c r="B12" s="72"/>
      <c r="C12" s="7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1" t="s">
        <v>40</v>
      </c>
      <c r="B13" s="72"/>
      <c r="C13" s="7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1" t="s">
        <v>41</v>
      </c>
      <c r="B14" s="72"/>
      <c r="C14" s="7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1" t="s">
        <v>42</v>
      </c>
      <c r="B15" s="72"/>
      <c r="C15" s="7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1" t="s">
        <v>43</v>
      </c>
      <c r="B16" s="72"/>
      <c r="C16" s="7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1" t="s">
        <v>44</v>
      </c>
      <c r="B17" s="72"/>
      <c r="C17" s="7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18" sqref="AA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7" t="s">
        <v>70</v>
      </c>
      <c r="C1" s="107"/>
      <c r="D1" s="107"/>
      <c r="E1" s="107"/>
      <c r="F1" s="107"/>
      <c r="G1" s="107"/>
      <c r="H1" s="107"/>
      <c r="I1" s="107"/>
      <c r="J1" s="107"/>
      <c r="K1" s="10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9" t="s">
        <v>47</v>
      </c>
      <c r="B5" s="108" t="s">
        <v>49</v>
      </c>
      <c r="C5" s="108" t="s">
        <v>50</v>
      </c>
      <c r="D5" s="108" t="s">
        <v>61</v>
      </c>
      <c r="E5" s="104" t="s">
        <v>51</v>
      </c>
      <c r="F5" s="103" t="s">
        <v>65</v>
      </c>
      <c r="G5" s="104" t="s">
        <v>52</v>
      </c>
      <c r="H5" s="101" t="s">
        <v>54</v>
      </c>
      <c r="I5" s="90" t="s">
        <v>55</v>
      </c>
      <c r="J5" s="92" t="s">
        <v>56</v>
      </c>
      <c r="K5" s="92" t="s">
        <v>48</v>
      </c>
      <c r="L5" s="94" t="s">
        <v>60</v>
      </c>
      <c r="M5" s="94" t="s">
        <v>9</v>
      </c>
      <c r="N5" s="103" t="s">
        <v>51</v>
      </c>
      <c r="O5" s="103" t="s">
        <v>65</v>
      </c>
      <c r="P5" s="103" t="s">
        <v>52</v>
      </c>
      <c r="Q5" s="94" t="s">
        <v>57</v>
      </c>
      <c r="R5" s="90" t="s">
        <v>62</v>
      </c>
      <c r="S5" s="105" t="s">
        <v>58</v>
      </c>
      <c r="T5" s="94" t="s">
        <v>48</v>
      </c>
      <c r="U5" s="94" t="s">
        <v>59</v>
      </c>
      <c r="V5" s="96" t="s">
        <v>10</v>
      </c>
      <c r="W5" s="97"/>
      <c r="X5" s="97"/>
      <c r="Y5" s="98"/>
      <c r="Z5" s="96" t="s">
        <v>0</v>
      </c>
      <c r="AA5" s="98"/>
      <c r="AB5" s="96" t="s">
        <v>69</v>
      </c>
      <c r="AC5" s="98"/>
      <c r="AD5" s="96" t="s">
        <v>12</v>
      </c>
      <c r="AE5" s="98"/>
      <c r="AF5" s="88" t="s">
        <v>13</v>
      </c>
      <c r="AG5" s="94" t="s">
        <v>63</v>
      </c>
      <c r="AH5" s="88" t="s">
        <v>28</v>
      </c>
      <c r="AI5" s="88" t="s">
        <v>68</v>
      </c>
      <c r="AJ5" s="88" t="s">
        <v>29</v>
      </c>
      <c r="AK5" s="88" t="s">
        <v>30</v>
      </c>
      <c r="AL5" s="88" t="s">
        <v>31</v>
      </c>
      <c r="AM5" s="88" t="s">
        <v>32</v>
      </c>
      <c r="AN5" s="88" t="s">
        <v>6</v>
      </c>
      <c r="AO5" s="94" t="s">
        <v>59</v>
      </c>
    </row>
    <row r="6" spans="1:41" ht="115.5" customHeight="1">
      <c r="A6" s="100"/>
      <c r="B6" s="109"/>
      <c r="C6" s="109"/>
      <c r="D6" s="109"/>
      <c r="E6" s="93"/>
      <c r="F6" s="95"/>
      <c r="G6" s="93"/>
      <c r="H6" s="102"/>
      <c r="I6" s="91"/>
      <c r="J6" s="93"/>
      <c r="K6" s="93"/>
      <c r="L6" s="95"/>
      <c r="M6" s="95"/>
      <c r="N6" s="95"/>
      <c r="O6" s="95"/>
      <c r="P6" s="95"/>
      <c r="Q6" s="95"/>
      <c r="R6" s="91"/>
      <c r="S6" s="106"/>
      <c r="T6" s="95"/>
      <c r="U6" s="95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89"/>
      <c r="AG6" s="95"/>
      <c r="AH6" s="89"/>
      <c r="AI6" s="89"/>
      <c r="AJ6" s="89"/>
      <c r="AK6" s="89"/>
      <c r="AL6" s="89"/>
      <c r="AM6" s="89"/>
      <c r="AN6" s="89"/>
      <c r="AO6" s="95"/>
    </row>
    <row r="7" spans="1:41" ht="12.75">
      <c r="A7" s="32" t="s">
        <v>34</v>
      </c>
      <c r="B7" s="44">
        <v>720.9</v>
      </c>
      <c r="C7" s="45">
        <v>720.9</v>
      </c>
      <c r="D7" s="45">
        <f>C7</f>
        <v>720.9</v>
      </c>
      <c r="E7" s="45"/>
      <c r="F7" s="45">
        <f>C7</f>
        <v>720.9</v>
      </c>
      <c r="G7" s="46"/>
      <c r="H7" s="33">
        <f>D7-(E7+F7+G7)</f>
        <v>0</v>
      </c>
      <c r="I7" s="60">
        <v>2434.9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-455.51014</v>
      </c>
      <c r="P7" s="45"/>
      <c r="Q7" s="30">
        <f aca="true" t="shared" si="0" ref="Q7:Q15">M7-(N7+O7+P7)</f>
        <v>455.51014</v>
      </c>
      <c r="R7" s="61">
        <v>2341.7</v>
      </c>
      <c r="S7" s="29">
        <f>Q7/R7</f>
        <v>0.19452113421873</v>
      </c>
      <c r="T7" s="28" t="s">
        <v>53</v>
      </c>
      <c r="U7" s="35" t="s">
        <v>8</v>
      </c>
      <c r="V7" s="51">
        <v>0</v>
      </c>
      <c r="W7" s="45">
        <v>6141.49734</v>
      </c>
      <c r="X7" s="36">
        <f>V7/W7</f>
        <v>0</v>
      </c>
      <c r="Y7" s="35" t="s">
        <v>8</v>
      </c>
      <c r="Z7" s="63">
        <v>4212.2</v>
      </c>
      <c r="AA7" s="63">
        <v>3338.1</v>
      </c>
      <c r="AB7" s="30">
        <v>7050</v>
      </c>
      <c r="AC7" s="31">
        <v>6827.1</v>
      </c>
      <c r="AD7" s="67">
        <f>Z7/AB7*100</f>
        <v>59.74751773049645</v>
      </c>
      <c r="AE7" s="67">
        <f>AA7/AC7*100</f>
        <v>48.89484554203102</v>
      </c>
      <c r="AF7" s="68">
        <v>67.28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1724.126</v>
      </c>
      <c r="C8" s="45">
        <v>1546.8</v>
      </c>
      <c r="D8" s="45">
        <f aca="true" t="shared" si="1" ref="D8:D17">C8</f>
        <v>1546.8</v>
      </c>
      <c r="E8" s="45"/>
      <c r="F8" s="45">
        <v>1546.8</v>
      </c>
      <c r="G8" s="46"/>
      <c r="H8" s="33">
        <f aca="true" t="shared" si="2" ref="H8:H17">D8-(E8+F8+G8)</f>
        <v>0</v>
      </c>
      <c r="I8" s="60">
        <v>3054.9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-1322.80548</v>
      </c>
      <c r="P8" s="45"/>
      <c r="Q8" s="30">
        <f t="shared" si="0"/>
        <v>1322.80548</v>
      </c>
      <c r="R8" s="61">
        <v>3977</v>
      </c>
      <c r="S8" s="62">
        <f aca="true" t="shared" si="4" ref="S8:S17">Q8/R8</f>
        <v>0.33261389992456625</v>
      </c>
      <c r="T8" s="28" t="s">
        <v>7</v>
      </c>
      <c r="U8" s="35" t="s">
        <v>8</v>
      </c>
      <c r="V8" s="51">
        <v>0</v>
      </c>
      <c r="W8" s="45">
        <v>9078.01146</v>
      </c>
      <c r="X8" s="36">
        <f aca="true" t="shared" si="5" ref="X8:X17">V8/W8</f>
        <v>0</v>
      </c>
      <c r="Y8" s="35" t="s">
        <v>8</v>
      </c>
      <c r="Z8" s="63">
        <v>4531.2</v>
      </c>
      <c r="AA8" s="63">
        <v>3594.9</v>
      </c>
      <c r="AB8" s="30">
        <v>8925.1</v>
      </c>
      <c r="AC8" s="31">
        <v>9689.6</v>
      </c>
      <c r="AD8" s="67">
        <f aca="true" t="shared" si="6" ref="AD8:AE17">Z8/AB8*100</f>
        <v>50.76917905681728</v>
      </c>
      <c r="AE8" s="67">
        <f t="shared" si="6"/>
        <v>37.10060270805812</v>
      </c>
      <c r="AF8" s="68">
        <v>64.84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2852.9</v>
      </c>
      <c r="C9" s="45">
        <v>2175</v>
      </c>
      <c r="D9" s="45">
        <f t="shared" si="1"/>
        <v>2175</v>
      </c>
      <c r="E9" s="45"/>
      <c r="F9" s="45">
        <f aca="true" t="shared" si="8" ref="F9:F17">C9</f>
        <v>2175</v>
      </c>
      <c r="G9" s="46"/>
      <c r="H9" s="33">
        <f t="shared" si="2"/>
        <v>0</v>
      </c>
      <c r="I9" s="60">
        <v>6946.8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-3591.91651</v>
      </c>
      <c r="P9" s="45"/>
      <c r="Q9" s="30">
        <f t="shared" si="0"/>
        <v>3591.91651</v>
      </c>
      <c r="R9" s="61">
        <v>10241.4</v>
      </c>
      <c r="S9" s="62">
        <f t="shared" si="4"/>
        <v>0.3507251459761361</v>
      </c>
      <c r="T9" s="28" t="s">
        <v>7</v>
      </c>
      <c r="U9" s="35" t="s">
        <v>8</v>
      </c>
      <c r="V9" s="51">
        <v>0</v>
      </c>
      <c r="W9" s="45">
        <v>11503.37497</v>
      </c>
      <c r="X9" s="36">
        <f t="shared" si="5"/>
        <v>0</v>
      </c>
      <c r="Y9" s="35" t="s">
        <v>8</v>
      </c>
      <c r="Z9" s="63">
        <v>5585.7</v>
      </c>
      <c r="AA9" s="63">
        <v>4251.7</v>
      </c>
      <c r="AB9" s="30">
        <v>14002.6</v>
      </c>
      <c r="AC9" s="31">
        <v>17157.2</v>
      </c>
      <c r="AD9" s="67">
        <f t="shared" si="6"/>
        <v>39.890448916629765</v>
      </c>
      <c r="AE9" s="67">
        <f t="shared" si="6"/>
        <v>24.780850022148133</v>
      </c>
      <c r="AF9" s="68">
        <v>55.09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1609.214</v>
      </c>
      <c r="C10" s="45">
        <v>778.6</v>
      </c>
      <c r="D10" s="45">
        <f t="shared" si="1"/>
        <v>778.6</v>
      </c>
      <c r="E10" s="45"/>
      <c r="F10" s="45">
        <f t="shared" si="8"/>
        <v>778.6</v>
      </c>
      <c r="G10" s="46"/>
      <c r="H10" s="33">
        <f t="shared" si="2"/>
        <v>0</v>
      </c>
      <c r="I10" s="60">
        <v>4845.6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-2904.5584</v>
      </c>
      <c r="P10" s="45"/>
      <c r="Q10" s="30">
        <f>M10-(N10+O10+P10)</f>
        <v>2904.5584</v>
      </c>
      <c r="R10" s="61">
        <v>5230.6</v>
      </c>
      <c r="S10" s="29">
        <f t="shared" si="4"/>
        <v>0.5553011891561197</v>
      </c>
      <c r="T10" s="28" t="s">
        <v>7</v>
      </c>
      <c r="U10" s="35" t="s">
        <v>8</v>
      </c>
      <c r="V10" s="51">
        <v>0</v>
      </c>
      <c r="W10" s="45">
        <v>7730.59659</v>
      </c>
      <c r="X10" s="36">
        <f t="shared" si="5"/>
        <v>0</v>
      </c>
      <c r="Y10" s="35" t="s">
        <v>8</v>
      </c>
      <c r="Z10" s="63">
        <v>4570.7</v>
      </c>
      <c r="AA10" s="63">
        <v>3406.3</v>
      </c>
      <c r="AB10" s="30">
        <v>10537.3</v>
      </c>
      <c r="AC10" s="31">
        <v>10854.2</v>
      </c>
      <c r="AD10" s="67">
        <f t="shared" si="6"/>
        <v>43.37638674043636</v>
      </c>
      <c r="AE10" s="67">
        <f t="shared" si="6"/>
        <v>31.38232205045052</v>
      </c>
      <c r="AF10" s="68">
        <v>60.91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4858.562</v>
      </c>
      <c r="C11" s="45">
        <v>2534.4</v>
      </c>
      <c r="D11" s="45">
        <f t="shared" si="1"/>
        <v>2534.4</v>
      </c>
      <c r="E11" s="45"/>
      <c r="F11" s="45">
        <v>2534.4</v>
      </c>
      <c r="G11" s="46"/>
      <c r="H11" s="33">
        <f t="shared" si="2"/>
        <v>0</v>
      </c>
      <c r="I11" s="60">
        <v>7776.7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-4340.59214</v>
      </c>
      <c r="P11" s="45"/>
      <c r="Q11" s="30">
        <f>M11-(N11+O11+P11)</f>
        <v>4340.59214</v>
      </c>
      <c r="R11" s="61">
        <v>10958.6</v>
      </c>
      <c r="S11" s="29">
        <f>Q11/R11</f>
        <v>0.3960900242731735</v>
      </c>
      <c r="T11" s="28" t="s">
        <v>7</v>
      </c>
      <c r="U11" s="35" t="s">
        <v>8</v>
      </c>
      <c r="V11" s="51">
        <v>0</v>
      </c>
      <c r="W11" s="45">
        <v>20082.56492</v>
      </c>
      <c r="X11" s="36">
        <f t="shared" si="5"/>
        <v>0</v>
      </c>
      <c r="Y11" s="35" t="s">
        <v>8</v>
      </c>
      <c r="Z11" s="63">
        <v>6142.2</v>
      </c>
      <c r="AA11" s="63">
        <v>5052</v>
      </c>
      <c r="AB11" s="30">
        <v>20293.4</v>
      </c>
      <c r="AC11" s="31">
        <v>23220</v>
      </c>
      <c r="AD11" s="67">
        <f t="shared" si="6"/>
        <v>30.26698335419397</v>
      </c>
      <c r="AE11" s="67">
        <f t="shared" si="6"/>
        <v>21.757105943152453</v>
      </c>
      <c r="AF11" s="68">
        <v>40.63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767.51</v>
      </c>
      <c r="C12" s="45">
        <v>667</v>
      </c>
      <c r="D12" s="45">
        <f t="shared" si="1"/>
        <v>667</v>
      </c>
      <c r="E12" s="45"/>
      <c r="F12" s="45">
        <f t="shared" si="8"/>
        <v>667</v>
      </c>
      <c r="G12" s="46"/>
      <c r="H12" s="33">
        <f t="shared" si="2"/>
        <v>0</v>
      </c>
      <c r="I12" s="60">
        <v>2544.9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-761.92419</v>
      </c>
      <c r="P12" s="45"/>
      <c r="Q12" s="30">
        <f t="shared" si="0"/>
        <v>761.92419</v>
      </c>
      <c r="R12" s="61">
        <v>2908.6</v>
      </c>
      <c r="S12" s="62">
        <f t="shared" si="4"/>
        <v>0.26195564532764903</v>
      </c>
      <c r="T12" s="28" t="s">
        <v>53</v>
      </c>
      <c r="U12" s="35" t="s">
        <v>8</v>
      </c>
      <c r="V12" s="51">
        <v>0</v>
      </c>
      <c r="W12" s="45">
        <v>8042.35399</v>
      </c>
      <c r="X12" s="36">
        <f t="shared" si="5"/>
        <v>0</v>
      </c>
      <c r="Y12" s="35" t="s">
        <v>8</v>
      </c>
      <c r="Z12" s="63">
        <v>4315.1</v>
      </c>
      <c r="AA12" s="63">
        <v>3633.3</v>
      </c>
      <c r="AB12" s="30">
        <v>7167.6</v>
      </c>
      <c r="AC12" s="31">
        <v>7401.3</v>
      </c>
      <c r="AD12" s="67">
        <f t="shared" si="6"/>
        <v>60.202857302304814</v>
      </c>
      <c r="AE12" s="67">
        <f t="shared" si="6"/>
        <v>49.09002472538609</v>
      </c>
      <c r="AF12" s="68">
        <v>70.06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688.337</v>
      </c>
      <c r="C13" s="45">
        <v>372.1</v>
      </c>
      <c r="D13" s="45">
        <f t="shared" si="1"/>
        <v>372.1</v>
      </c>
      <c r="E13" s="45"/>
      <c r="F13" s="45">
        <f t="shared" si="8"/>
        <v>372.1</v>
      </c>
      <c r="G13" s="46"/>
      <c r="H13" s="33">
        <f t="shared" si="2"/>
        <v>0</v>
      </c>
      <c r="I13" s="60">
        <v>2816.9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-246.03554</v>
      </c>
      <c r="P13" s="45"/>
      <c r="Q13" s="30">
        <v>0</v>
      </c>
      <c r="R13" s="61">
        <v>2505.7</v>
      </c>
      <c r="S13" s="62">
        <f t="shared" si="4"/>
        <v>0</v>
      </c>
      <c r="T13" s="28" t="s">
        <v>53</v>
      </c>
      <c r="U13" s="35" t="s">
        <v>8</v>
      </c>
      <c r="V13" s="51">
        <v>0</v>
      </c>
      <c r="W13" s="45">
        <v>8436.02969</v>
      </c>
      <c r="X13" s="36">
        <f t="shared" si="5"/>
        <v>0</v>
      </c>
      <c r="Y13" s="35" t="s">
        <v>8</v>
      </c>
      <c r="Z13" s="63">
        <v>4177.4</v>
      </c>
      <c r="AA13" s="63">
        <v>3606.2</v>
      </c>
      <c r="AB13" s="30">
        <v>9004.8</v>
      </c>
      <c r="AC13" s="31">
        <v>8320.6</v>
      </c>
      <c r="AD13" s="67">
        <f t="shared" si="6"/>
        <v>46.39081378820185</v>
      </c>
      <c r="AE13" s="67">
        <f t="shared" si="6"/>
        <v>43.340624474196574</v>
      </c>
      <c r="AF13" s="68">
        <v>51.09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1949.846</v>
      </c>
      <c r="C14" s="45">
        <v>826.2</v>
      </c>
      <c r="D14" s="45">
        <f t="shared" si="1"/>
        <v>826.2</v>
      </c>
      <c r="E14" s="45"/>
      <c r="F14" s="45">
        <v>826.2</v>
      </c>
      <c r="G14" s="46"/>
      <c r="H14" s="33">
        <f t="shared" si="2"/>
        <v>0</v>
      </c>
      <c r="I14" s="60">
        <v>3827.4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-1530.09055</v>
      </c>
      <c r="P14" s="45"/>
      <c r="Q14" s="30">
        <f t="shared" si="0"/>
        <v>1530.09055</v>
      </c>
      <c r="R14" s="61">
        <v>4704.5</v>
      </c>
      <c r="S14" s="62">
        <f t="shared" si="4"/>
        <v>0.3252397810606866</v>
      </c>
      <c r="T14" s="28" t="s">
        <v>7</v>
      </c>
      <c r="U14" s="35" t="s">
        <v>8</v>
      </c>
      <c r="V14" s="51">
        <v>0</v>
      </c>
      <c r="W14" s="45">
        <v>6466.66752</v>
      </c>
      <c r="X14" s="36">
        <f t="shared" si="5"/>
        <v>0</v>
      </c>
      <c r="Y14" s="35" t="s">
        <v>8</v>
      </c>
      <c r="Z14" s="63">
        <v>4344.3</v>
      </c>
      <c r="AA14" s="63">
        <v>3447.9</v>
      </c>
      <c r="AB14" s="30">
        <v>8724.2</v>
      </c>
      <c r="AC14" s="31">
        <v>9467.9</v>
      </c>
      <c r="AD14" s="67">
        <f t="shared" si="6"/>
        <v>49.79596983104468</v>
      </c>
      <c r="AE14" s="67">
        <f t="shared" si="6"/>
        <v>36.41673443952725</v>
      </c>
      <c r="AF14" s="68">
        <v>64.4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23561.334</v>
      </c>
      <c r="C15" s="45">
        <v>10691.4</v>
      </c>
      <c r="D15" s="45">
        <f t="shared" si="1"/>
        <v>10691.4</v>
      </c>
      <c r="E15" s="45"/>
      <c r="F15" s="45">
        <f t="shared" si="8"/>
        <v>10691.4</v>
      </c>
      <c r="G15" s="46"/>
      <c r="H15" s="33">
        <f t="shared" si="2"/>
        <v>0</v>
      </c>
      <c r="I15" s="60">
        <v>28838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-8097.48001</v>
      </c>
      <c r="P15" s="45"/>
      <c r="Q15" s="30">
        <f t="shared" si="0"/>
        <v>8097.48001</v>
      </c>
      <c r="R15" s="61">
        <v>37720.1</v>
      </c>
      <c r="S15" s="29">
        <f t="shared" si="4"/>
        <v>0.21467281396390786</v>
      </c>
      <c r="T15" s="28" t="s">
        <v>7</v>
      </c>
      <c r="U15" s="35" t="s">
        <v>8</v>
      </c>
      <c r="V15" s="51">
        <v>0</v>
      </c>
      <c r="W15" s="45">
        <v>38619.53633</v>
      </c>
      <c r="X15" s="36">
        <f t="shared" si="5"/>
        <v>0</v>
      </c>
      <c r="Y15" s="35" t="s">
        <v>8</v>
      </c>
      <c r="Z15" s="63">
        <v>10231.7</v>
      </c>
      <c r="AA15" s="63">
        <v>7945.6</v>
      </c>
      <c r="AB15" s="30">
        <v>58335.8</v>
      </c>
      <c r="AC15" s="30">
        <v>66752.9</v>
      </c>
      <c r="AD15" s="67">
        <f t="shared" si="6"/>
        <v>17.539315480373972</v>
      </c>
      <c r="AE15" s="67">
        <f t="shared" si="6"/>
        <v>11.903003465018001</v>
      </c>
      <c r="AF15" s="68">
        <v>29.05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985.378</v>
      </c>
      <c r="C16" s="45">
        <v>985.3</v>
      </c>
      <c r="D16" s="45">
        <f t="shared" si="1"/>
        <v>985.3</v>
      </c>
      <c r="E16" s="45"/>
      <c r="F16" s="45">
        <f t="shared" si="8"/>
        <v>985.3</v>
      </c>
      <c r="G16" s="46"/>
      <c r="H16" s="33">
        <f t="shared" si="2"/>
        <v>0</v>
      </c>
      <c r="I16" s="60">
        <v>4273.8</v>
      </c>
      <c r="J16" s="34">
        <f t="shared" si="3"/>
        <v>0</v>
      </c>
      <c r="K16" s="28" t="s">
        <v>53</v>
      </c>
      <c r="L16" s="35" t="s">
        <v>8</v>
      </c>
      <c r="M16" s="45">
        <v>121.5782</v>
      </c>
      <c r="N16" s="45"/>
      <c r="O16" s="49">
        <v>0</v>
      </c>
      <c r="P16" s="45"/>
      <c r="Q16" s="30">
        <v>0</v>
      </c>
      <c r="R16" s="61">
        <v>3883.9</v>
      </c>
      <c r="S16" s="29">
        <f t="shared" si="4"/>
        <v>0</v>
      </c>
      <c r="T16" s="28" t="s">
        <v>53</v>
      </c>
      <c r="U16" s="35" t="s">
        <v>8</v>
      </c>
      <c r="V16" s="51">
        <v>0</v>
      </c>
      <c r="W16" s="45">
        <v>7399.32668</v>
      </c>
      <c r="X16" s="36">
        <f t="shared" si="5"/>
        <v>0</v>
      </c>
      <c r="Y16" s="35" t="s">
        <v>8</v>
      </c>
      <c r="Z16" s="63">
        <v>3867.6</v>
      </c>
      <c r="AA16" s="63">
        <v>3221.8</v>
      </c>
      <c r="AB16" s="30">
        <v>7335.5</v>
      </c>
      <c r="AC16" s="30">
        <v>6945.6</v>
      </c>
      <c r="AD16" s="67">
        <f t="shared" si="6"/>
        <v>52.724422329766206</v>
      </c>
      <c r="AE16" s="67">
        <f t="shared" si="6"/>
        <v>46.38620133609767</v>
      </c>
      <c r="AF16" s="68">
        <v>63.98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121.5782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257.292</v>
      </c>
      <c r="C17" s="45">
        <v>257.2</v>
      </c>
      <c r="D17" s="45">
        <f t="shared" si="1"/>
        <v>257.2</v>
      </c>
      <c r="E17" s="45"/>
      <c r="F17" s="45">
        <f t="shared" si="8"/>
        <v>257.2</v>
      </c>
      <c r="G17" s="46"/>
      <c r="H17" s="33">
        <f t="shared" si="2"/>
        <v>0</v>
      </c>
      <c r="I17" s="60">
        <v>3039.7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-1217.65762</v>
      </c>
      <c r="P17" s="45"/>
      <c r="Q17" s="30">
        <v>640.6</v>
      </c>
      <c r="R17" s="61">
        <v>3397.3</v>
      </c>
      <c r="S17" s="62">
        <f t="shared" si="4"/>
        <v>0.1885615047243399</v>
      </c>
      <c r="T17" s="28" t="s">
        <v>7</v>
      </c>
      <c r="U17" s="35" t="s">
        <v>8</v>
      </c>
      <c r="V17" s="51">
        <v>0</v>
      </c>
      <c r="W17" s="45">
        <v>6811.0457</v>
      </c>
      <c r="X17" s="36">
        <f t="shared" si="5"/>
        <v>0</v>
      </c>
      <c r="Y17" s="35" t="s">
        <v>8</v>
      </c>
      <c r="Z17" s="63">
        <v>4760.7</v>
      </c>
      <c r="AA17" s="63">
        <v>4053.3</v>
      </c>
      <c r="AB17" s="30">
        <v>7626.4</v>
      </c>
      <c r="AC17" s="31">
        <v>7839.7</v>
      </c>
      <c r="AD17" s="67">
        <f t="shared" si="6"/>
        <v>62.42394838980384</v>
      </c>
      <c r="AE17" s="67">
        <f t="shared" si="6"/>
        <v>51.702233503833064</v>
      </c>
      <c r="AF17" s="68">
        <v>64.14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39975.399</v>
      </c>
      <c r="C18" s="69">
        <f>C7+C8+C9+C10+C11+C12+C13+C14+C15+C16+C17</f>
        <v>21554.9</v>
      </c>
      <c r="D18" s="47">
        <f t="shared" si="9"/>
        <v>21554.9</v>
      </c>
      <c r="E18" s="47">
        <f t="shared" si="9"/>
        <v>0</v>
      </c>
      <c r="F18" s="47">
        <f t="shared" si="9"/>
        <v>21554.9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70399.6</v>
      </c>
      <c r="J18" s="33"/>
      <c r="K18" s="33"/>
      <c r="L18" s="33"/>
      <c r="M18" s="61">
        <f t="shared" si="10"/>
        <v>121.5782</v>
      </c>
      <c r="N18" s="50">
        <f t="shared" si="10"/>
        <v>0</v>
      </c>
      <c r="O18" s="61">
        <f t="shared" si="10"/>
        <v>-24468.57058</v>
      </c>
      <c r="P18" s="50">
        <f t="shared" si="10"/>
        <v>0</v>
      </c>
      <c r="Q18" s="31">
        <f t="shared" si="10"/>
        <v>23645.477419999996</v>
      </c>
      <c r="R18" s="61">
        <f>SUM(R7:R17)</f>
        <v>87869.39999999998</v>
      </c>
      <c r="S18" s="31"/>
      <c r="T18" s="33"/>
      <c r="U18" s="39"/>
      <c r="V18" s="52">
        <f>SUM(V7:V17)</f>
        <v>0</v>
      </c>
      <c r="W18" s="70">
        <f>SUM(W7:W17)</f>
        <v>130311.00519000001</v>
      </c>
      <c r="X18" s="39"/>
      <c r="Y18" s="39"/>
      <c r="Z18" s="57">
        <f>SUM(Z7:Z17)</f>
        <v>56738.799999999996</v>
      </c>
      <c r="AA18" s="57">
        <f>SUM(AA7:AA17)</f>
        <v>45551.100000000006</v>
      </c>
      <c r="AB18" s="61">
        <f>SUM(AB7:AB17)</f>
        <v>159002.69999999998</v>
      </c>
      <c r="AC18" s="61">
        <f>SUM(AC7:AC17)</f>
        <v>174476.1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121.5782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2021-12-24T13:57:53Z</dcterms:modified>
  <cp:category/>
  <cp:version/>
  <cp:contentType/>
  <cp:contentStatus/>
</cp:coreProperties>
</file>