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<sst xmlns="http://schemas.openxmlformats.org/spreadsheetml/2006/main" count="270" uniqueCount="72">
  <si>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</si>
  <si>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</si>
  <si>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</si>
  <si>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</si>
  <si>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</si>
  <si>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</si>
  <si>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</si>
  <si>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</si>
  <si>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</si>
  <si>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</si>
  <si>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</si>
  <si>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</si>
  <si>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</si>
  <si>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</si>
  <si>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</si>
  <si>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</si>
  <si>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</si>
  <si>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</si>
  <si>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</si>
  <si>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</si>
  <si>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</si>
  <si>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</si>
  <si>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</si>
  <si>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</si>
  <si>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</si>
  <si>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</si>
  <si>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</si>
  <si>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</si>
  <si>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</si>
  <si>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</si>
  <si>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</si>
  <si>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</si>
  <si>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</si>
  <si>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</si>
  <si>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</si>
  <si>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</si>
  <si>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</si>
  <si>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</si>
  <si>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</si>
  <si>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</si>
  <si>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</si>
  <si>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</si>
  <si>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</si>
  <si>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</si>
  <si>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</si>
  <si>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</si>
  <si>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</si>
  <si>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</si>
  <si>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</si>
  <si>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</si>
  <si>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</si>
  <si>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</si>
  <si>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</si>
  <si>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</si>
  <si>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</si>
  <si>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</si>
  <si>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</si>
  <si>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</si>
  <si>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</si>
  <si>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</si>
  <si>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</si>
  <si>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</si>
  <si>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</si>
  <si>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</si>
  <si>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</si>
  <si>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</si>
  <si>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</si>
  <si>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</si>
  <si>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</si>
  <si>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</si>
  <si>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31.12.2020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</si>
  <si>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31.12.2020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</si>
</sst>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7" sqref="K1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5" t="s">
        <v>45</v>
      </c>
      <c r="E1" s="75"/>
      <c r="F1" s="75"/>
      <c r="G1" s="75"/>
      <c r="H1" s="76"/>
    </row>
    <row r="2" spans="2:8" ht="18" customHeight="1">
      <c r="B2" s="5"/>
      <c r="C2" s="5"/>
      <c r="D2" s="75" t="s">
        <v>70</v>
      </c>
      <c r="E2" s="75"/>
      <c r="F2" s="75"/>
      <c r="G2" s="75"/>
      <c r="H2" s="77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8" t="s">
        <v>14</v>
      </c>
      <c r="B4" s="78"/>
      <c r="C4" s="79" t="s">
        <v>15</v>
      </c>
      <c r="D4" s="68" t="s">
        <v>16</v>
      </c>
      <c r="E4" s="68" t="s">
        <v>17</v>
      </c>
      <c r="F4" s="68" t="s">
        <v>18</v>
      </c>
      <c r="G4" s="68" t="s">
        <v>19</v>
      </c>
      <c r="H4" s="68" t="s">
        <v>20</v>
      </c>
      <c r="I4" s="68" t="s">
        <v>21</v>
      </c>
      <c r="J4" s="68" t="s">
        <v>22</v>
      </c>
      <c r="K4" s="68" t="s">
        <v>23</v>
      </c>
      <c r="L4" s="68" t="s">
        <v>24</v>
      </c>
    </row>
    <row r="5" spans="1:12" s="9" customFormat="1" ht="204.75" customHeight="1">
      <c r="A5" s="78"/>
      <c r="B5" s="78"/>
      <c r="C5" s="80"/>
      <c r="D5" s="68"/>
      <c r="E5" s="68"/>
      <c r="F5" s="68"/>
      <c r="G5" s="68"/>
      <c r="H5" s="68"/>
      <c r="I5" s="68"/>
      <c r="J5" s="68"/>
      <c r="K5" s="68"/>
      <c r="L5" s="68"/>
    </row>
    <row r="6" spans="1:12" s="12" customFormat="1" ht="12.75" customHeight="1">
      <c r="A6" s="69" t="s">
        <v>25</v>
      </c>
      <c r="B6" s="70"/>
      <c r="C6" s="71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</row>
    <row r="7" spans="1:12" ht="34.5" customHeight="1">
      <c r="A7" s="72" t="s">
        <v>46</v>
      </c>
      <c r="B7" s="73"/>
      <c r="C7" s="74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03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65" t="s">
        <v>35</v>
      </c>
      <c r="B8" s="66"/>
      <c r="C8" s="67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103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65" t="s">
        <v>36</v>
      </c>
      <c r="B9" s="66"/>
      <c r="C9" s="67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03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65" t="s">
        <v>37</v>
      </c>
      <c r="B10" s="66"/>
      <c r="C10" s="67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03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65" t="s">
        <v>38</v>
      </c>
      <c r="B11" s="66"/>
      <c r="C11" s="67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103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65" t="s">
        <v>39</v>
      </c>
      <c r="B12" s="66"/>
      <c r="C12" s="67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103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65" t="s">
        <v>40</v>
      </c>
      <c r="B13" s="66"/>
      <c r="C13" s="67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103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65" t="s">
        <v>41</v>
      </c>
      <c r="B14" s="66"/>
      <c r="C14" s="67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103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65" t="s">
        <v>42</v>
      </c>
      <c r="B15" s="66"/>
      <c r="C15" s="67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103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65" t="s">
        <v>43</v>
      </c>
      <c r="B16" s="66"/>
      <c r="C16" s="67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103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65" t="s">
        <v>44</v>
      </c>
      <c r="B17" s="66"/>
      <c r="C17" s="67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103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28" sqref="AE2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0" t="s">
        <v>71</v>
      </c>
      <c r="C1" s="100"/>
      <c r="D1" s="100"/>
      <c r="E1" s="100"/>
      <c r="F1" s="100"/>
      <c r="G1" s="100"/>
      <c r="H1" s="100"/>
      <c r="I1" s="100"/>
      <c r="J1" s="100"/>
      <c r="K1" s="10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2" t="s">
        <v>47</v>
      </c>
      <c r="B5" s="101" t="s">
        <v>49</v>
      </c>
      <c r="C5" s="101" t="s">
        <v>50</v>
      </c>
      <c r="D5" s="101" t="s">
        <v>61</v>
      </c>
      <c r="E5" s="97" t="s">
        <v>51</v>
      </c>
      <c r="F5" s="96" t="s">
        <v>65</v>
      </c>
      <c r="G5" s="97" t="s">
        <v>52</v>
      </c>
      <c r="H5" s="94" t="s">
        <v>54</v>
      </c>
      <c r="I5" s="83" t="s">
        <v>55</v>
      </c>
      <c r="J5" s="85" t="s">
        <v>56</v>
      </c>
      <c r="K5" s="85" t="s">
        <v>48</v>
      </c>
      <c r="L5" s="87" t="s">
        <v>60</v>
      </c>
      <c r="M5" s="87" t="s">
        <v>9</v>
      </c>
      <c r="N5" s="96" t="s">
        <v>51</v>
      </c>
      <c r="O5" s="96" t="s">
        <v>65</v>
      </c>
      <c r="P5" s="96" t="s">
        <v>52</v>
      </c>
      <c r="Q5" s="87" t="s">
        <v>57</v>
      </c>
      <c r="R5" s="83" t="s">
        <v>62</v>
      </c>
      <c r="S5" s="98" t="s">
        <v>58</v>
      </c>
      <c r="T5" s="87" t="s">
        <v>48</v>
      </c>
      <c r="U5" s="87" t="s">
        <v>59</v>
      </c>
      <c r="V5" s="89" t="s">
        <v>10</v>
      </c>
      <c r="W5" s="90"/>
      <c r="X5" s="90"/>
      <c r="Y5" s="91"/>
      <c r="Z5" s="89" t="s">
        <v>0</v>
      </c>
      <c r="AA5" s="91"/>
      <c r="AB5" s="89" t="s">
        <v>69</v>
      </c>
      <c r="AC5" s="91"/>
      <c r="AD5" s="89" t="s">
        <v>12</v>
      </c>
      <c r="AE5" s="91"/>
      <c r="AF5" s="81" t="s">
        <v>13</v>
      </c>
      <c r="AG5" s="87" t="s">
        <v>63</v>
      </c>
      <c r="AH5" s="81" t="s">
        <v>28</v>
      </c>
      <c r="AI5" s="81" t="s">
        <v>68</v>
      </c>
      <c r="AJ5" s="81" t="s">
        <v>29</v>
      </c>
      <c r="AK5" s="81" t="s">
        <v>30</v>
      </c>
      <c r="AL5" s="81" t="s">
        <v>31</v>
      </c>
      <c r="AM5" s="81" t="s">
        <v>32</v>
      </c>
      <c r="AN5" s="81" t="s">
        <v>6</v>
      </c>
      <c r="AO5" s="87" t="s">
        <v>59</v>
      </c>
    </row>
    <row r="6" spans="1:41" ht="115.5" customHeight="1">
      <c r="A6" s="93"/>
      <c r="B6" s="102"/>
      <c r="C6" s="102"/>
      <c r="D6" s="102"/>
      <c r="E6" s="86"/>
      <c r="F6" s="88"/>
      <c r="G6" s="86"/>
      <c r="H6" s="95"/>
      <c r="I6" s="84"/>
      <c r="J6" s="86"/>
      <c r="K6" s="86"/>
      <c r="L6" s="88"/>
      <c r="M6" s="88"/>
      <c r="N6" s="88"/>
      <c r="O6" s="88"/>
      <c r="P6" s="88"/>
      <c r="Q6" s="88"/>
      <c r="R6" s="84"/>
      <c r="S6" s="99"/>
      <c r="T6" s="88"/>
      <c r="U6" s="88"/>
      <c r="V6" s="25" t="s">
        <v>11</v>
      </c>
      <c r="W6" s="25" t="s">
        <v>67</v>
      </c>
      <c r="X6" s="21" t="s">
        <v>10</v>
      </c>
      <c r="Y6" s="24" t="s">
        <v>66</v>
      </c>
      <c r="Z6" s="58" t="s">
        <v>2</v>
      </c>
      <c r="AA6" s="59" t="s">
        <v>1</v>
      </c>
      <c r="AB6" s="58" t="s">
        <v>2</v>
      </c>
      <c r="AC6" s="58" t="s">
        <v>1</v>
      </c>
      <c r="AD6" s="60" t="s">
        <v>3</v>
      </c>
      <c r="AE6" s="27" t="s">
        <v>4</v>
      </c>
      <c r="AF6" s="82"/>
      <c r="AG6" s="88"/>
      <c r="AH6" s="82"/>
      <c r="AI6" s="82"/>
      <c r="AJ6" s="82"/>
      <c r="AK6" s="82"/>
      <c r="AL6" s="82"/>
      <c r="AM6" s="82"/>
      <c r="AN6" s="82"/>
      <c r="AO6" s="88"/>
    </row>
    <row r="7" spans="1:41" ht="12.75">
      <c r="A7" s="32" t="s">
        <v>34</v>
      </c>
      <c r="B7" s="44">
        <v>821.9</v>
      </c>
      <c r="C7" s="45">
        <v>570.7</v>
      </c>
      <c r="D7" s="45">
        <f>C7</f>
        <v>570.7</v>
      </c>
      <c r="E7" s="45"/>
      <c r="F7" s="45">
        <f>C7</f>
        <v>570.7</v>
      </c>
      <c r="G7" s="46"/>
      <c r="H7" s="33">
        <f>D7-(E7+F7+G7)</f>
        <v>0</v>
      </c>
      <c r="I7" s="54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-580.647</v>
      </c>
      <c r="P7" s="45"/>
      <c r="Q7" s="30">
        <f aca="true" t="shared" si="0" ref="Q7:Q16">M7-(N7+O7+P7)</f>
        <v>580.647</v>
      </c>
      <c r="R7" s="55">
        <v>2423.1</v>
      </c>
      <c r="S7" s="29">
        <f>Q7/R7</f>
        <v>0.23962981304939956</v>
      </c>
      <c r="T7" s="28" t="s">
        <v>53</v>
      </c>
      <c r="U7" s="35" t="s">
        <v>8</v>
      </c>
      <c r="V7" s="51">
        <v>0</v>
      </c>
      <c r="W7" s="45">
        <v>6341.802</v>
      </c>
      <c r="X7" s="36">
        <f>V7/W7</f>
        <v>0</v>
      </c>
      <c r="Y7" s="35" t="s">
        <v>8</v>
      </c>
      <c r="Z7" s="57">
        <v>4008.4</v>
      </c>
      <c r="AA7" s="57">
        <v>3828.7</v>
      </c>
      <c r="AB7" s="30">
        <v>7151</v>
      </c>
      <c r="AC7" s="31">
        <v>7092</v>
      </c>
      <c r="AD7" s="61">
        <f>Z7/AB7*100</f>
        <v>56.05369878338694</v>
      </c>
      <c r="AE7" s="61">
        <f>AA7/AC7*100</f>
        <v>53.98618161308516</v>
      </c>
      <c r="AF7" s="62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54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-1016.503</v>
      </c>
      <c r="P8" s="45"/>
      <c r="Q8" s="30">
        <f t="shared" si="0"/>
        <v>1016.503</v>
      </c>
      <c r="R8" s="55">
        <v>3050.9</v>
      </c>
      <c r="S8" s="56">
        <f aca="true" t="shared" si="4" ref="S8:S17">Q8/R8</f>
        <v>0.3331813563210856</v>
      </c>
      <c r="T8" s="28" t="s">
        <v>7</v>
      </c>
      <c r="U8" s="35" t="s">
        <v>8</v>
      </c>
      <c r="V8" s="51">
        <v>0</v>
      </c>
      <c r="W8" s="45">
        <v>6996.699</v>
      </c>
      <c r="X8" s="36">
        <f aca="true" t="shared" si="5" ref="X8:X17">V8/W8</f>
        <v>0</v>
      </c>
      <c r="Y8" s="35" t="s">
        <v>8</v>
      </c>
      <c r="Z8" s="57">
        <v>4538.3</v>
      </c>
      <c r="AA8" s="57">
        <v>4312.7</v>
      </c>
      <c r="AB8" s="30">
        <v>8227.1</v>
      </c>
      <c r="AC8" s="31">
        <v>8973.6</v>
      </c>
      <c r="AD8" s="61">
        <f aca="true" t="shared" si="6" ref="AD8:AE17">Z8/AB8*100</f>
        <v>55.16281557292363</v>
      </c>
      <c r="AE8" s="61">
        <f t="shared" si="6"/>
        <v>48.05986449139698</v>
      </c>
      <c r="AF8" s="62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54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-2201.689</v>
      </c>
      <c r="P9" s="45"/>
      <c r="Q9" s="30">
        <f t="shared" si="0"/>
        <v>2201.689</v>
      </c>
      <c r="R9" s="55">
        <v>6210.8</v>
      </c>
      <c r="S9" s="56">
        <f t="shared" si="4"/>
        <v>0.35449362400978934</v>
      </c>
      <c r="T9" s="28" t="s">
        <v>7</v>
      </c>
      <c r="U9" s="35" t="s">
        <v>8</v>
      </c>
      <c r="V9" s="51">
        <v>0</v>
      </c>
      <c r="W9" s="45">
        <v>9316.711</v>
      </c>
      <c r="X9" s="36">
        <f t="shared" si="5"/>
        <v>0</v>
      </c>
      <c r="Y9" s="35" t="s">
        <v>8</v>
      </c>
      <c r="Z9" s="57">
        <v>6978.8</v>
      </c>
      <c r="AA9" s="57">
        <v>5782.2</v>
      </c>
      <c r="AB9" s="30">
        <v>13430.6</v>
      </c>
      <c r="AC9" s="31">
        <v>13658.5</v>
      </c>
      <c r="AD9" s="61">
        <f t="shared" si="6"/>
        <v>51.96193766473576</v>
      </c>
      <c r="AE9" s="61">
        <f t="shared" si="6"/>
        <v>42.334077680565215</v>
      </c>
      <c r="AF9" s="62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776.7</v>
      </c>
      <c r="D10" s="45">
        <f t="shared" si="1"/>
        <v>776.7</v>
      </c>
      <c r="E10" s="45"/>
      <c r="F10" s="45">
        <f t="shared" si="8"/>
        <v>776.7</v>
      </c>
      <c r="G10" s="46"/>
      <c r="H10" s="33">
        <f t="shared" si="2"/>
        <v>0</v>
      </c>
      <c r="I10" s="54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-349.945</v>
      </c>
      <c r="P10" s="45"/>
      <c r="Q10" s="30">
        <f>M10-(N10+O10+P10)</f>
        <v>349.945</v>
      </c>
      <c r="R10" s="55">
        <v>2959.6</v>
      </c>
      <c r="S10" s="29">
        <f t="shared" si="4"/>
        <v>0.11824064062711177</v>
      </c>
      <c r="T10" s="28" t="s">
        <v>7</v>
      </c>
      <c r="U10" s="35" t="s">
        <v>8</v>
      </c>
      <c r="V10" s="51">
        <v>0</v>
      </c>
      <c r="W10" s="45">
        <v>6432.26</v>
      </c>
      <c r="X10" s="36">
        <f t="shared" si="5"/>
        <v>0</v>
      </c>
      <c r="Y10" s="35" t="s">
        <v>8</v>
      </c>
      <c r="Z10" s="57">
        <v>4332.2</v>
      </c>
      <c r="AA10" s="57">
        <v>4004.3</v>
      </c>
      <c r="AB10" s="30">
        <v>9315.9</v>
      </c>
      <c r="AC10" s="31">
        <v>8890.9</v>
      </c>
      <c r="AD10" s="61">
        <f t="shared" si="6"/>
        <v>46.503290073959576</v>
      </c>
      <c r="AE10" s="61">
        <f t="shared" si="6"/>
        <v>45.03818511061873</v>
      </c>
      <c r="AF10" s="62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2889</v>
      </c>
      <c r="D11" s="45">
        <f t="shared" si="1"/>
        <v>2889</v>
      </c>
      <c r="E11" s="45"/>
      <c r="F11" s="45">
        <f t="shared" si="8"/>
        <v>2889</v>
      </c>
      <c r="G11" s="46"/>
      <c r="H11" s="33">
        <f t="shared" si="2"/>
        <v>0</v>
      </c>
      <c r="I11" s="54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-1429.257</v>
      </c>
      <c r="P11" s="45"/>
      <c r="Q11" s="30">
        <f>M11-(N11+O11+P11)</f>
        <v>1429.257</v>
      </c>
      <c r="R11" s="55">
        <v>8841.8</v>
      </c>
      <c r="S11" s="29">
        <f>Q11/R11</f>
        <v>0.16164774141012014</v>
      </c>
      <c r="T11" s="28" t="s">
        <v>7</v>
      </c>
      <c r="U11" s="35" t="s">
        <v>8</v>
      </c>
      <c r="V11" s="51">
        <v>0</v>
      </c>
      <c r="W11" s="45">
        <v>17698.995</v>
      </c>
      <c r="X11" s="36">
        <f t="shared" si="5"/>
        <v>0</v>
      </c>
      <c r="Y11" s="35" t="s">
        <v>8</v>
      </c>
      <c r="Z11" s="57">
        <v>5934</v>
      </c>
      <c r="AA11" s="57">
        <v>5335.9</v>
      </c>
      <c r="AB11" s="30">
        <v>20613.8</v>
      </c>
      <c r="AC11" s="31">
        <v>21806.1</v>
      </c>
      <c r="AD11" s="61">
        <f t="shared" si="6"/>
        <v>28.78654105502139</v>
      </c>
      <c r="AE11" s="61">
        <f t="shared" si="6"/>
        <v>24.46975846208171</v>
      </c>
      <c r="AF11" s="62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799.3</v>
      </c>
      <c r="D12" s="45">
        <f t="shared" si="1"/>
        <v>799.3</v>
      </c>
      <c r="E12" s="45"/>
      <c r="F12" s="45">
        <f t="shared" si="8"/>
        <v>799.3</v>
      </c>
      <c r="G12" s="46"/>
      <c r="H12" s="33">
        <f t="shared" si="2"/>
        <v>0</v>
      </c>
      <c r="I12" s="54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-498.387</v>
      </c>
      <c r="P12" s="45"/>
      <c r="Q12" s="30">
        <f t="shared" si="0"/>
        <v>498.387</v>
      </c>
      <c r="R12" s="55">
        <v>2192.8</v>
      </c>
      <c r="S12" s="56">
        <f t="shared" si="4"/>
        <v>0.2272833819773805</v>
      </c>
      <c r="T12" s="28" t="s">
        <v>53</v>
      </c>
      <c r="U12" s="35" t="s">
        <v>8</v>
      </c>
      <c r="V12" s="51">
        <v>0</v>
      </c>
      <c r="W12" s="45">
        <v>5690.578</v>
      </c>
      <c r="X12" s="36">
        <f t="shared" si="5"/>
        <v>0</v>
      </c>
      <c r="Y12" s="35" t="s">
        <v>8</v>
      </c>
      <c r="Z12" s="57">
        <v>4315.1</v>
      </c>
      <c r="AA12" s="57">
        <v>4077.3</v>
      </c>
      <c r="AB12" s="30">
        <v>7123.7</v>
      </c>
      <c r="AC12" s="31">
        <v>7225.8</v>
      </c>
      <c r="AD12" s="61">
        <f t="shared" si="6"/>
        <v>60.573859090079594</v>
      </c>
      <c r="AE12" s="61">
        <f t="shared" si="6"/>
        <v>56.42697002408038</v>
      </c>
      <c r="AF12" s="62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562.1</v>
      </c>
      <c r="D13" s="45">
        <f t="shared" si="1"/>
        <v>562.1</v>
      </c>
      <c r="E13" s="45"/>
      <c r="F13" s="45">
        <f t="shared" si="8"/>
        <v>562.1</v>
      </c>
      <c r="G13" s="46"/>
      <c r="H13" s="33">
        <f t="shared" si="2"/>
        <v>0</v>
      </c>
      <c r="I13" s="54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-706.293</v>
      </c>
      <c r="P13" s="45"/>
      <c r="Q13" s="30">
        <f t="shared" si="0"/>
        <v>706.293</v>
      </c>
      <c r="R13" s="55">
        <v>2542.2</v>
      </c>
      <c r="S13" s="56">
        <f t="shared" si="4"/>
        <v>0.2778274722681143</v>
      </c>
      <c r="T13" s="28" t="s">
        <v>53</v>
      </c>
      <c r="U13" s="35" t="s">
        <v>8</v>
      </c>
      <c r="V13" s="51">
        <v>0</v>
      </c>
      <c r="W13" s="45">
        <v>8294.148</v>
      </c>
      <c r="X13" s="36">
        <f t="shared" si="5"/>
        <v>0</v>
      </c>
      <c r="Y13" s="35" t="s">
        <v>8</v>
      </c>
      <c r="Z13" s="57">
        <v>4262.1</v>
      </c>
      <c r="AA13" s="57">
        <v>4142.4</v>
      </c>
      <c r="AB13" s="30">
        <v>8971.9</v>
      </c>
      <c r="AC13" s="31">
        <v>9151.9</v>
      </c>
      <c r="AD13" s="61">
        <f t="shared" si="6"/>
        <v>47.50498779522733</v>
      </c>
      <c r="AE13" s="61">
        <f t="shared" si="6"/>
        <v>45.26273232880604</v>
      </c>
      <c r="AF13" s="62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450</v>
      </c>
      <c r="D14" s="45">
        <f t="shared" si="1"/>
        <v>450</v>
      </c>
      <c r="E14" s="45"/>
      <c r="F14" s="45">
        <f t="shared" si="8"/>
        <v>450</v>
      </c>
      <c r="G14" s="46"/>
      <c r="H14" s="33">
        <f t="shared" si="2"/>
        <v>0</v>
      </c>
      <c r="I14" s="54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-1290.599</v>
      </c>
      <c r="P14" s="45"/>
      <c r="Q14" s="30">
        <f t="shared" si="0"/>
        <v>1290.599</v>
      </c>
      <c r="R14" s="55">
        <v>3351.2</v>
      </c>
      <c r="S14" s="56">
        <f t="shared" si="4"/>
        <v>0.38511548102172355</v>
      </c>
      <c r="T14" s="28" t="s">
        <v>7</v>
      </c>
      <c r="U14" s="35" t="s">
        <v>8</v>
      </c>
      <c r="V14" s="51">
        <v>0</v>
      </c>
      <c r="W14" s="45">
        <v>6866.064</v>
      </c>
      <c r="X14" s="36">
        <f t="shared" si="5"/>
        <v>0</v>
      </c>
      <c r="Y14" s="35" t="s">
        <v>8</v>
      </c>
      <c r="Z14" s="57">
        <v>4048.6</v>
      </c>
      <c r="AA14" s="57">
        <v>3948.9</v>
      </c>
      <c r="AB14" s="30">
        <v>8133.7</v>
      </c>
      <c r="AC14" s="31">
        <v>8824.2</v>
      </c>
      <c r="AD14" s="61">
        <f t="shared" si="6"/>
        <v>49.775624869370645</v>
      </c>
      <c r="AE14" s="61">
        <f t="shared" si="6"/>
        <v>44.750798939280614</v>
      </c>
      <c r="AF14" s="62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54">
        <v>28369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-10696.633</v>
      </c>
      <c r="P15" s="45"/>
      <c r="Q15" s="30">
        <f t="shared" si="0"/>
        <v>10696.633</v>
      </c>
      <c r="R15" s="55">
        <v>26784.5</v>
      </c>
      <c r="S15" s="29">
        <f t="shared" si="4"/>
        <v>0.3993590696111557</v>
      </c>
      <c r="T15" s="28" t="s">
        <v>7</v>
      </c>
      <c r="U15" s="35" t="s">
        <v>8</v>
      </c>
      <c r="V15" s="51">
        <v>0</v>
      </c>
      <c r="W15" s="45">
        <v>35025.861</v>
      </c>
      <c r="X15" s="36">
        <f t="shared" si="5"/>
        <v>0</v>
      </c>
      <c r="Y15" s="35" t="s">
        <v>8</v>
      </c>
      <c r="Z15" s="57">
        <v>10072.9</v>
      </c>
      <c r="AA15" s="57">
        <v>9538.4</v>
      </c>
      <c r="AB15" s="30">
        <v>61099.2</v>
      </c>
      <c r="AC15" s="30">
        <v>63035</v>
      </c>
      <c r="AD15" s="61">
        <f t="shared" si="6"/>
        <v>16.486140571398643</v>
      </c>
      <c r="AE15" s="61">
        <f t="shared" si="6"/>
        <v>15.131910843182359</v>
      </c>
      <c r="AF15" s="62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54">
        <v>4865.4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-593.559</v>
      </c>
      <c r="P16" s="45"/>
      <c r="Q16" s="30">
        <f t="shared" si="0"/>
        <v>593.559</v>
      </c>
      <c r="R16" s="55">
        <v>4510.7</v>
      </c>
      <c r="S16" s="29">
        <f t="shared" si="4"/>
        <v>0.13158911033764162</v>
      </c>
      <c r="T16" s="28" t="s">
        <v>53</v>
      </c>
      <c r="U16" s="35" t="s">
        <v>8</v>
      </c>
      <c r="V16" s="51">
        <v>0</v>
      </c>
      <c r="W16" s="45">
        <v>6141.53</v>
      </c>
      <c r="X16" s="36">
        <f t="shared" si="5"/>
        <v>0</v>
      </c>
      <c r="Y16" s="35" t="s">
        <v>8</v>
      </c>
      <c r="Z16" s="57">
        <v>3922.7</v>
      </c>
      <c r="AA16" s="57">
        <v>3832.3</v>
      </c>
      <c r="AB16" s="30">
        <v>7201.4</v>
      </c>
      <c r="AC16" s="30">
        <v>7518.1</v>
      </c>
      <c r="AD16" s="61">
        <f t="shared" si="6"/>
        <v>54.47135279251256</v>
      </c>
      <c r="AE16" s="61">
        <f t="shared" si="6"/>
        <v>50.97431531903007</v>
      </c>
      <c r="AF16" s="62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54">
        <v>3128.5</v>
      </c>
      <c r="J17" s="34">
        <f t="shared" si="3"/>
        <v>0</v>
      </c>
      <c r="K17" s="28" t="s">
        <v>7</v>
      </c>
      <c r="L17" s="35" t="s">
        <v>8</v>
      </c>
      <c r="M17" s="45">
        <v>19.502</v>
      </c>
      <c r="N17" s="45"/>
      <c r="O17" s="49">
        <v>19.502</v>
      </c>
      <c r="P17" s="45"/>
      <c r="Q17" s="30">
        <f>M17-(N17+O17+P17)</f>
        <v>0</v>
      </c>
      <c r="R17" s="55">
        <v>2453.9</v>
      </c>
      <c r="S17" s="56">
        <f t="shared" si="4"/>
        <v>0</v>
      </c>
      <c r="T17" s="28" t="s">
        <v>7</v>
      </c>
      <c r="U17" s="35" t="s">
        <v>8</v>
      </c>
      <c r="V17" s="51">
        <v>0</v>
      </c>
      <c r="W17" s="45">
        <v>6842.929</v>
      </c>
      <c r="X17" s="36">
        <f t="shared" si="5"/>
        <v>0</v>
      </c>
      <c r="Y17" s="35" t="s">
        <v>8</v>
      </c>
      <c r="Z17" s="57">
        <v>4855.8</v>
      </c>
      <c r="AA17" s="57">
        <v>4570</v>
      </c>
      <c r="AB17" s="30">
        <v>7940.7</v>
      </c>
      <c r="AC17" s="31">
        <v>7754.4</v>
      </c>
      <c r="AD17" s="61">
        <f t="shared" si="6"/>
        <v>61.15078015792059</v>
      </c>
      <c r="AE17" s="61">
        <f t="shared" si="6"/>
        <v>58.93428247188693</v>
      </c>
      <c r="AF17" s="62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19.502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63">
        <f>C7+C8+C9+C10+C11+C12+C13+C14+C15+C16+C17</f>
        <v>14261.584</v>
      </c>
      <c r="D18" s="47">
        <f t="shared" si="9"/>
        <v>14261.584</v>
      </c>
      <c r="E18" s="47">
        <f t="shared" si="9"/>
        <v>0</v>
      </c>
      <c r="F18" s="47">
        <f t="shared" si="9"/>
        <v>14261.584</v>
      </c>
      <c r="G18" s="48">
        <f t="shared" si="9"/>
        <v>0</v>
      </c>
      <c r="H18" s="33">
        <f aca="true" t="shared" si="10" ref="H18:Q18">SUM(H7:H17)</f>
        <v>0</v>
      </c>
      <c r="I18" s="55">
        <f t="shared" si="10"/>
        <v>68079.4</v>
      </c>
      <c r="J18" s="33"/>
      <c r="K18" s="33"/>
      <c r="L18" s="33"/>
      <c r="M18" s="55">
        <f t="shared" si="10"/>
        <v>19.502</v>
      </c>
      <c r="N18" s="50">
        <f t="shared" si="10"/>
        <v>0</v>
      </c>
      <c r="O18" s="55">
        <f t="shared" si="10"/>
        <v>-19344.01</v>
      </c>
      <c r="P18" s="50">
        <f t="shared" si="10"/>
        <v>0</v>
      </c>
      <c r="Q18" s="31">
        <f t="shared" si="10"/>
        <v>19363.512</v>
      </c>
      <c r="R18" s="55">
        <f>SUM(R7:R17)</f>
        <v>65321.49999999999</v>
      </c>
      <c r="S18" s="31"/>
      <c r="T18" s="33"/>
      <c r="U18" s="39"/>
      <c r="V18" s="52">
        <f>SUM(V7:V17)</f>
        <v>0</v>
      </c>
      <c r="W18" s="64">
        <f>SUM(W7:W17)</f>
        <v>115647.57700000002</v>
      </c>
      <c r="X18" s="39"/>
      <c r="Y18" s="39"/>
      <c r="Z18" s="61">
        <f>SUM(Z7:Z17)</f>
        <v>57268.9</v>
      </c>
      <c r="AA18" s="61">
        <f>SUM(AA7:AA17)</f>
        <v>53373.1</v>
      </c>
      <c r="AB18" s="31">
        <f>SUM(AB7:AB17)</f>
        <v>159208.99999999997</v>
      </c>
      <c r="AC18" s="31">
        <f>SUM(AC7:AC17)</f>
        <v>163930.5</v>
      </c>
      <c r="AD18" s="104"/>
      <c r="AE18" s="104"/>
      <c r="AF18" s="105"/>
      <c r="AG18" s="27"/>
      <c r="AH18" s="40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19.502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2021-02-11T07:02:09Z</dcterms:modified>
  <cp:category/>
  <cp:version/>
  <cp:contentType/>
  <cp:contentStatus/>
</cp:coreProperties>
</file>