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0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<sst xmlns="http://schemas.openxmlformats.org/spreadsheetml/2006/main" count="270" uniqueCount="72">
  <si>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</si>
  <si>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</si>
  <si>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</si>
  <si>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</si>
  <si>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</si>
  <si>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</si>
  <si>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</si>
  <si>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</si>
  <si>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</si>
  <si>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</si>
  <si>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</si>
  <si>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</si>
  <si>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</si>
  <si>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</si>
  <si>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</si>
  <si>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</si>
  <si>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</si>
  <si>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</si>
  <si>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</si>
  <si>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</si>
  <si>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</si>
  <si>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</si>
  <si>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</si>
  <si>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</si>
  <si>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</si>
  <si>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</si>
  <si>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</si>
  <si>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</si>
  <si>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</si>
  <si>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</si>
  <si>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</si>
  <si>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</si>
  <si>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</si>
  <si>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</si>
  <si>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</si>
  <si>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</si>
  <si>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</si>
  <si>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</si>
  <si>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</si>
  <si>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</si>
  <si>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</si>
  <si>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</si>
  <si>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</si>
  <si>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</si>
  <si>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</si>
  <si>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</si>
  <si>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</si>
  <si>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</si>
  <si>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</si>
  <si>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</si>
  <si>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</si>
  <si>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</si>
  <si>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</si>
  <si>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</si>
  <si>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</si>
  <si>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</si>
  <si>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</si>
  <si>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</si>
  <si>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</si>
  <si>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</si>
  <si>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</si>
  <si>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</si>
  <si>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</si>
  <si>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</si>
  <si>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</si>
  <si>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</si>
  <si>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</si>
  <si>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</si>
  <si>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</si>
  <si>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</si>
  <si>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01.08.2020 года</t>
  </si>
  <si>
    <t>по состоянию на 01.08.2020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</si>
</sst>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/>
    </xf>
    <xf numFmtId="174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wrapText="1"/>
    </xf>
    <xf numFmtId="172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4" fontId="1" fillId="33" borderId="11" xfId="0" applyNumberFormat="1" applyFont="1" applyFill="1" applyBorder="1" applyAlignment="1">
      <alignment horizontal="right"/>
    </xf>
    <xf numFmtId="174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2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 wrapText="1"/>
    </xf>
    <xf numFmtId="172" fontId="13" fillId="33" borderId="11" xfId="0" applyNumberFormat="1" applyFont="1" applyFill="1" applyBorder="1" applyAlignment="1">
      <alignment horizontal="center" wrapText="1"/>
    </xf>
    <xf numFmtId="17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2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172" fontId="1" fillId="35" borderId="11" xfId="0" applyNumberFormat="1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4" fontId="1" fillId="35" borderId="11" xfId="0" applyNumberFormat="1" applyFont="1" applyFill="1" applyBorder="1" applyAlignment="1">
      <alignment/>
    </xf>
    <xf numFmtId="174" fontId="1" fillId="35" borderId="11" xfId="0" applyNumberFormat="1" applyFont="1" applyFill="1" applyBorder="1" applyAlignment="1">
      <alignment wrapText="1"/>
    </xf>
    <xf numFmtId="174" fontId="1" fillId="35" borderId="11" xfId="0" applyNumberFormat="1" applyFont="1" applyFill="1" applyBorder="1" applyAlignment="1">
      <alignment horizontal="center"/>
    </xf>
    <xf numFmtId="174" fontId="1" fillId="0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4" fontId="1" fillId="35" borderId="11" xfId="0" applyNumberFormat="1" applyFont="1" applyFill="1" applyBorder="1" applyAlignment="1">
      <alignment horizontal="right" vertical="center" wrapText="1"/>
    </xf>
    <xf numFmtId="174" fontId="1" fillId="35" borderId="11" xfId="0" applyNumberFormat="1" applyFont="1" applyFill="1" applyBorder="1" applyAlignment="1">
      <alignment/>
    </xf>
    <xf numFmtId="0" fontId="4" fillId="0" borderId="14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20" sqref="E20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83" t="s">
        <v>45</v>
      </c>
      <c r="E1" s="83"/>
      <c r="F1" s="83"/>
      <c r="G1" s="83"/>
      <c r="H1" s="84"/>
    </row>
    <row r="2" spans="2:8" ht="18" customHeight="1">
      <c r="B2" s="5"/>
      <c r="C2" s="5"/>
      <c r="D2" s="83" t="s">
        <v>71</v>
      </c>
      <c r="E2" s="83"/>
      <c r="F2" s="83"/>
      <c r="G2" s="83"/>
      <c r="H2" s="85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86" t="s">
        <v>14</v>
      </c>
      <c r="B4" s="86"/>
      <c r="C4" s="87" t="s">
        <v>15</v>
      </c>
      <c r="D4" s="75" t="s">
        <v>16</v>
      </c>
      <c r="E4" s="75" t="s">
        <v>17</v>
      </c>
      <c r="F4" s="75" t="s">
        <v>18</v>
      </c>
      <c r="G4" s="75" t="s">
        <v>19</v>
      </c>
      <c r="H4" s="75" t="s">
        <v>20</v>
      </c>
      <c r="I4" s="76" t="s">
        <v>21</v>
      </c>
      <c r="J4" s="75" t="s">
        <v>22</v>
      </c>
      <c r="K4" s="75" t="s">
        <v>23</v>
      </c>
      <c r="L4" s="75" t="s">
        <v>24</v>
      </c>
    </row>
    <row r="5" spans="1:12" s="9" customFormat="1" ht="204.75" customHeight="1">
      <c r="A5" s="86"/>
      <c r="B5" s="86"/>
      <c r="C5" s="88"/>
      <c r="D5" s="75"/>
      <c r="E5" s="75"/>
      <c r="F5" s="75"/>
      <c r="G5" s="75"/>
      <c r="H5" s="75"/>
      <c r="I5" s="76"/>
      <c r="J5" s="75"/>
      <c r="K5" s="75"/>
      <c r="L5" s="75"/>
    </row>
    <row r="6" spans="1:12" s="12" customFormat="1" ht="12.75" customHeight="1">
      <c r="A6" s="77" t="s">
        <v>25</v>
      </c>
      <c r="B6" s="78"/>
      <c r="C6" s="79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80" t="s">
        <v>46</v>
      </c>
      <c r="B7" s="81"/>
      <c r="C7" s="82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64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72" t="s">
        <v>35</v>
      </c>
      <c r="B8" s="73"/>
      <c r="C8" s="74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72" t="s">
        <v>36</v>
      </c>
      <c r="B9" s="73"/>
      <c r="C9" s="74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72" t="s">
        <v>37</v>
      </c>
      <c r="B10" s="73"/>
      <c r="C10" s="74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72" t="s">
        <v>38</v>
      </c>
      <c r="B11" s="73"/>
      <c r="C11" s="74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72" t="s">
        <v>39</v>
      </c>
      <c r="B12" s="73"/>
      <c r="C12" s="74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72" t="s">
        <v>40</v>
      </c>
      <c r="B13" s="73"/>
      <c r="C13" s="74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72" t="s">
        <v>41</v>
      </c>
      <c r="B14" s="73"/>
      <c r="C14" s="74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72" t="s">
        <v>42</v>
      </c>
      <c r="B15" s="73"/>
      <c r="C15" s="74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72" t="s">
        <v>43</v>
      </c>
      <c r="B16" s="73"/>
      <c r="C16" s="74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72" t="s">
        <v>44</v>
      </c>
      <c r="B17" s="73"/>
      <c r="C17" s="74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7:C7"/>
    <mergeCell ref="D1:H1"/>
    <mergeCell ref="D2:H2"/>
    <mergeCell ref="A4:B5"/>
    <mergeCell ref="C4:C5"/>
    <mergeCell ref="D4:D5"/>
    <mergeCell ref="E4:E5"/>
    <mergeCell ref="F4:F5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17:C17"/>
    <mergeCell ref="A11:C11"/>
    <mergeCell ref="A12:C12"/>
    <mergeCell ref="A13:C13"/>
    <mergeCell ref="A14:C14"/>
    <mergeCell ref="A15:C15"/>
    <mergeCell ref="A16:C16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view="pageBreakPreview" zoomScale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A18" sqref="AA18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108" t="s">
        <v>70</v>
      </c>
      <c r="C1" s="108"/>
      <c r="D1" s="108"/>
      <c r="E1" s="108"/>
      <c r="F1" s="108"/>
      <c r="G1" s="108"/>
      <c r="H1" s="108"/>
      <c r="I1" s="108"/>
      <c r="J1" s="108"/>
      <c r="K1" s="108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26.25" customHeight="1">
      <c r="A3" s="16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100" t="s">
        <v>47</v>
      </c>
      <c r="B5" s="109" t="s">
        <v>49</v>
      </c>
      <c r="C5" s="109" t="s">
        <v>50</v>
      </c>
      <c r="D5" s="109" t="s">
        <v>61</v>
      </c>
      <c r="E5" s="105" t="s">
        <v>51</v>
      </c>
      <c r="F5" s="104" t="s">
        <v>65</v>
      </c>
      <c r="G5" s="105" t="s">
        <v>52</v>
      </c>
      <c r="H5" s="102" t="s">
        <v>54</v>
      </c>
      <c r="I5" s="91" t="s">
        <v>55</v>
      </c>
      <c r="J5" s="93" t="s">
        <v>56</v>
      </c>
      <c r="K5" s="93" t="s">
        <v>48</v>
      </c>
      <c r="L5" s="95" t="s">
        <v>60</v>
      </c>
      <c r="M5" s="95" t="s">
        <v>9</v>
      </c>
      <c r="N5" s="104" t="s">
        <v>51</v>
      </c>
      <c r="O5" s="104" t="s">
        <v>65</v>
      </c>
      <c r="P5" s="104" t="s">
        <v>52</v>
      </c>
      <c r="Q5" s="95" t="s">
        <v>57</v>
      </c>
      <c r="R5" s="91" t="s">
        <v>62</v>
      </c>
      <c r="S5" s="106" t="s">
        <v>58</v>
      </c>
      <c r="T5" s="95" t="s">
        <v>48</v>
      </c>
      <c r="U5" s="95" t="s">
        <v>59</v>
      </c>
      <c r="V5" s="97" t="s">
        <v>10</v>
      </c>
      <c r="W5" s="98"/>
      <c r="X5" s="98"/>
      <c r="Y5" s="99"/>
      <c r="Z5" s="97" t="s">
        <v>0</v>
      </c>
      <c r="AA5" s="99"/>
      <c r="AB5" s="97" t="s">
        <v>69</v>
      </c>
      <c r="AC5" s="99"/>
      <c r="AD5" s="97" t="s">
        <v>12</v>
      </c>
      <c r="AE5" s="99"/>
      <c r="AF5" s="89" t="s">
        <v>13</v>
      </c>
      <c r="AG5" s="95" t="s">
        <v>63</v>
      </c>
      <c r="AH5" s="89" t="s">
        <v>28</v>
      </c>
      <c r="AI5" s="89" t="s">
        <v>68</v>
      </c>
      <c r="AJ5" s="89" t="s">
        <v>29</v>
      </c>
      <c r="AK5" s="89" t="s">
        <v>30</v>
      </c>
      <c r="AL5" s="89" t="s">
        <v>31</v>
      </c>
      <c r="AM5" s="89" t="s">
        <v>32</v>
      </c>
      <c r="AN5" s="89" t="s">
        <v>6</v>
      </c>
      <c r="AO5" s="95" t="s">
        <v>59</v>
      </c>
    </row>
    <row r="6" spans="1:41" ht="115.5" customHeight="1">
      <c r="A6" s="101"/>
      <c r="B6" s="110"/>
      <c r="C6" s="110"/>
      <c r="D6" s="110"/>
      <c r="E6" s="94"/>
      <c r="F6" s="96"/>
      <c r="G6" s="94"/>
      <c r="H6" s="103"/>
      <c r="I6" s="92"/>
      <c r="J6" s="94"/>
      <c r="K6" s="94"/>
      <c r="L6" s="96"/>
      <c r="M6" s="96"/>
      <c r="N6" s="96"/>
      <c r="O6" s="96"/>
      <c r="P6" s="96"/>
      <c r="Q6" s="96"/>
      <c r="R6" s="92"/>
      <c r="S6" s="107"/>
      <c r="T6" s="96"/>
      <c r="U6" s="96"/>
      <c r="V6" s="25" t="s">
        <v>11</v>
      </c>
      <c r="W6" s="25" t="s">
        <v>67</v>
      </c>
      <c r="X6" s="21" t="s">
        <v>10</v>
      </c>
      <c r="Y6" s="24" t="s">
        <v>66</v>
      </c>
      <c r="Z6" s="65" t="s">
        <v>2</v>
      </c>
      <c r="AA6" s="66" t="s">
        <v>1</v>
      </c>
      <c r="AB6" s="65" t="s">
        <v>2</v>
      </c>
      <c r="AC6" s="65" t="s">
        <v>1</v>
      </c>
      <c r="AD6" s="67" t="s">
        <v>3</v>
      </c>
      <c r="AE6" s="27" t="s">
        <v>4</v>
      </c>
      <c r="AF6" s="90"/>
      <c r="AG6" s="96"/>
      <c r="AH6" s="90"/>
      <c r="AI6" s="90"/>
      <c r="AJ6" s="90"/>
      <c r="AK6" s="90"/>
      <c r="AL6" s="90"/>
      <c r="AM6" s="90"/>
      <c r="AN6" s="90"/>
      <c r="AO6" s="96"/>
    </row>
    <row r="7" spans="1:41" ht="12.75">
      <c r="A7" s="32" t="s">
        <v>34</v>
      </c>
      <c r="B7" s="44">
        <v>821.9</v>
      </c>
      <c r="C7" s="45">
        <v>570.7</v>
      </c>
      <c r="D7" s="45">
        <f>C7</f>
        <v>570.7</v>
      </c>
      <c r="E7" s="45"/>
      <c r="F7" s="45">
        <f>C7</f>
        <v>570.7</v>
      </c>
      <c r="G7" s="46"/>
      <c r="H7" s="33">
        <f>D7-(E7+F7+G7)</f>
        <v>0</v>
      </c>
      <c r="I7" s="61">
        <v>2678.8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-1310.088</v>
      </c>
      <c r="P7" s="45"/>
      <c r="Q7" s="30">
        <f aca="true" t="shared" si="0" ref="Q7:Q16">M7-(N7+O7+P7)</f>
        <v>1310.088</v>
      </c>
      <c r="R7" s="62">
        <v>1565.3</v>
      </c>
      <c r="S7" s="29">
        <f>Q7/R7</f>
        <v>0.8369564939628187</v>
      </c>
      <c r="T7" s="28" t="s">
        <v>53</v>
      </c>
      <c r="U7" s="35" t="s">
        <v>8</v>
      </c>
      <c r="V7" s="51">
        <v>0</v>
      </c>
      <c r="W7" s="45">
        <v>6406.505</v>
      </c>
      <c r="X7" s="36">
        <f>V7/W7</f>
        <v>0</v>
      </c>
      <c r="Y7" s="35" t="s">
        <v>8</v>
      </c>
      <c r="Z7" s="64">
        <v>4008.4</v>
      </c>
      <c r="AA7" s="64">
        <v>1893.1</v>
      </c>
      <c r="AB7" s="30">
        <v>7151</v>
      </c>
      <c r="AC7" s="31">
        <v>5185.6</v>
      </c>
      <c r="AD7" s="68">
        <f>Z7/AB7*100</f>
        <v>56.05369878338694</v>
      </c>
      <c r="AE7" s="68">
        <f>AA7/AC7*100</f>
        <v>36.506865165072504</v>
      </c>
      <c r="AF7" s="69">
        <v>56.06</v>
      </c>
      <c r="AG7" s="35" t="s">
        <v>8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1276.431</v>
      </c>
      <c r="C8" s="45">
        <v>867</v>
      </c>
      <c r="D8" s="45">
        <f aca="true" t="shared" si="1" ref="D8:D17">C8</f>
        <v>867</v>
      </c>
      <c r="E8" s="45"/>
      <c r="F8" s="45">
        <f>C8</f>
        <v>867</v>
      </c>
      <c r="G8" s="46"/>
      <c r="H8" s="33">
        <f aca="true" t="shared" si="2" ref="H8:H17">D8-(E8+F8+G8)</f>
        <v>0</v>
      </c>
      <c r="I8" s="61">
        <v>2717.8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-856.376</v>
      </c>
      <c r="P8" s="45"/>
      <c r="Q8" s="30">
        <f t="shared" si="0"/>
        <v>856.376</v>
      </c>
      <c r="R8" s="62">
        <v>1414.1</v>
      </c>
      <c r="S8" s="63">
        <f aca="true" t="shared" si="4" ref="S8:S17">Q8/R8</f>
        <v>0.6055979067958419</v>
      </c>
      <c r="T8" s="28" t="s">
        <v>7</v>
      </c>
      <c r="U8" s="35" t="s">
        <v>8</v>
      </c>
      <c r="V8" s="51">
        <v>0</v>
      </c>
      <c r="W8" s="45">
        <v>10082.749</v>
      </c>
      <c r="X8" s="36">
        <f aca="true" t="shared" si="5" ref="X8:X17">V8/W8</f>
        <v>0</v>
      </c>
      <c r="Y8" s="35" t="s">
        <v>8</v>
      </c>
      <c r="Z8" s="64">
        <v>4554.3</v>
      </c>
      <c r="AA8" s="64">
        <v>2238.8</v>
      </c>
      <c r="AB8" s="30">
        <v>8227.1</v>
      </c>
      <c r="AC8" s="31">
        <v>6229.4</v>
      </c>
      <c r="AD8" s="68">
        <f aca="true" t="shared" si="6" ref="AD8:AE17">Z8/AB8*100</f>
        <v>55.35729479403435</v>
      </c>
      <c r="AE8" s="68">
        <f t="shared" si="6"/>
        <v>35.9392557870742</v>
      </c>
      <c r="AF8" s="69">
        <v>63.18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2.75">
      <c r="A9" s="39" t="s">
        <v>36</v>
      </c>
      <c r="B9" s="44">
        <v>2280.9</v>
      </c>
      <c r="C9" s="45">
        <v>2124</v>
      </c>
      <c r="D9" s="45">
        <f t="shared" si="1"/>
        <v>2124</v>
      </c>
      <c r="E9" s="45"/>
      <c r="F9" s="45">
        <f aca="true" t="shared" si="8" ref="F9:F17">C9</f>
        <v>2124</v>
      </c>
      <c r="G9" s="46"/>
      <c r="H9" s="33">
        <f t="shared" si="2"/>
        <v>0</v>
      </c>
      <c r="I9" s="61">
        <v>6449.4</v>
      </c>
      <c r="J9" s="34">
        <f t="shared" si="3"/>
        <v>0</v>
      </c>
      <c r="K9" s="28" t="s">
        <v>7</v>
      </c>
      <c r="L9" s="35" t="s">
        <v>8</v>
      </c>
      <c r="M9" s="45"/>
      <c r="N9" s="45"/>
      <c r="O9" s="49">
        <v>-1103.098</v>
      </c>
      <c r="P9" s="45"/>
      <c r="Q9" s="30">
        <f t="shared" si="0"/>
        <v>1103.098</v>
      </c>
      <c r="R9" s="62">
        <v>3788</v>
      </c>
      <c r="S9" s="63">
        <f t="shared" si="4"/>
        <v>0.29120855332629353</v>
      </c>
      <c r="T9" s="28" t="s">
        <v>7</v>
      </c>
      <c r="U9" s="35" t="s">
        <v>8</v>
      </c>
      <c r="V9" s="51">
        <v>0</v>
      </c>
      <c r="W9" s="45">
        <v>9014.237</v>
      </c>
      <c r="X9" s="36">
        <f t="shared" si="5"/>
        <v>0</v>
      </c>
      <c r="Y9" s="35" t="s">
        <v>8</v>
      </c>
      <c r="Z9" s="64">
        <v>6831.1</v>
      </c>
      <c r="AA9" s="64">
        <v>2993.6</v>
      </c>
      <c r="AB9" s="30">
        <v>13430.6</v>
      </c>
      <c r="AC9" s="31">
        <v>9358.9</v>
      </c>
      <c r="AD9" s="68">
        <f t="shared" si="6"/>
        <v>50.862210176760534</v>
      </c>
      <c r="AE9" s="68">
        <f t="shared" si="6"/>
        <v>31.986665099530924</v>
      </c>
      <c r="AF9" s="69">
        <v>66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 t="shared" si="7"/>
        <v>0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1647.834</v>
      </c>
      <c r="C10" s="45">
        <v>694.4</v>
      </c>
      <c r="D10" s="45">
        <f t="shared" si="1"/>
        <v>694.4</v>
      </c>
      <c r="E10" s="45"/>
      <c r="F10" s="45">
        <f t="shared" si="8"/>
        <v>694.4</v>
      </c>
      <c r="G10" s="46"/>
      <c r="H10" s="33">
        <f t="shared" si="2"/>
        <v>0</v>
      </c>
      <c r="I10" s="61">
        <v>4056.1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-292.975</v>
      </c>
      <c r="P10" s="45"/>
      <c r="Q10" s="30">
        <f>M10-(N10+O10+P10)</f>
        <v>292.975</v>
      </c>
      <c r="R10" s="62">
        <v>1302.7</v>
      </c>
      <c r="S10" s="29">
        <f t="shared" si="4"/>
        <v>0.22489828817072235</v>
      </c>
      <c r="T10" s="28" t="s">
        <v>7</v>
      </c>
      <c r="U10" s="35" t="s">
        <v>8</v>
      </c>
      <c r="V10" s="51">
        <v>0</v>
      </c>
      <c r="W10" s="45">
        <v>11626.564</v>
      </c>
      <c r="X10" s="36">
        <f t="shared" si="5"/>
        <v>0</v>
      </c>
      <c r="Y10" s="35" t="s">
        <v>8</v>
      </c>
      <c r="Z10" s="64">
        <v>4797.1</v>
      </c>
      <c r="AA10" s="64">
        <v>2254.5</v>
      </c>
      <c r="AB10" s="30">
        <v>9315.9</v>
      </c>
      <c r="AC10" s="31">
        <v>6141.1</v>
      </c>
      <c r="AD10" s="68">
        <f t="shared" si="6"/>
        <v>51.49368284331091</v>
      </c>
      <c r="AE10" s="68">
        <f t="shared" si="6"/>
        <v>36.71166403413069</v>
      </c>
      <c r="AF10" s="69">
        <v>51.5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4856.827</v>
      </c>
      <c r="C11" s="45">
        <v>2889</v>
      </c>
      <c r="D11" s="45">
        <f t="shared" si="1"/>
        <v>2889</v>
      </c>
      <c r="E11" s="45"/>
      <c r="F11" s="45">
        <f t="shared" si="8"/>
        <v>2889</v>
      </c>
      <c r="G11" s="46"/>
      <c r="H11" s="33">
        <f t="shared" si="2"/>
        <v>0</v>
      </c>
      <c r="I11" s="61">
        <v>7880.6</v>
      </c>
      <c r="J11" s="34">
        <f t="shared" si="3"/>
        <v>0</v>
      </c>
      <c r="K11" s="28" t="s">
        <v>7</v>
      </c>
      <c r="L11" s="35" t="s">
        <v>8</v>
      </c>
      <c r="M11" s="45"/>
      <c r="N11" s="45"/>
      <c r="O11" s="49">
        <v>-406.411</v>
      </c>
      <c r="P11" s="45"/>
      <c r="Q11" s="30">
        <f>M11-(N11+O11+P11)</f>
        <v>406.411</v>
      </c>
      <c r="R11" s="62">
        <v>4744.5</v>
      </c>
      <c r="S11" s="29">
        <f>Q11/R11</f>
        <v>0.08565939508905047</v>
      </c>
      <c r="T11" s="28" t="s">
        <v>7</v>
      </c>
      <c r="U11" s="35" t="s">
        <v>8</v>
      </c>
      <c r="V11" s="51">
        <v>0</v>
      </c>
      <c r="W11" s="45">
        <v>14357.241</v>
      </c>
      <c r="X11" s="36">
        <f t="shared" si="5"/>
        <v>0</v>
      </c>
      <c r="Y11" s="35" t="s">
        <v>8</v>
      </c>
      <c r="Z11" s="64">
        <v>6215</v>
      </c>
      <c r="AA11" s="64">
        <v>2644.2</v>
      </c>
      <c r="AB11" s="30">
        <v>20291.6</v>
      </c>
      <c r="AC11" s="31">
        <v>14889.3</v>
      </c>
      <c r="AD11" s="68">
        <f t="shared" si="6"/>
        <v>30.6284373829565</v>
      </c>
      <c r="AE11" s="68">
        <f t="shared" si="6"/>
        <v>17.759061876649675</v>
      </c>
      <c r="AF11" s="69">
        <v>37.26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0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829.272</v>
      </c>
      <c r="C12" s="45">
        <v>601.7</v>
      </c>
      <c r="D12" s="45">
        <f t="shared" si="1"/>
        <v>601.7</v>
      </c>
      <c r="E12" s="45"/>
      <c r="F12" s="45">
        <f t="shared" si="8"/>
        <v>601.7</v>
      </c>
      <c r="G12" s="46"/>
      <c r="H12" s="33">
        <f t="shared" si="2"/>
        <v>0</v>
      </c>
      <c r="I12" s="61">
        <v>2384.2</v>
      </c>
      <c r="J12" s="34">
        <f t="shared" si="3"/>
        <v>0</v>
      </c>
      <c r="K12" s="28" t="s">
        <v>53</v>
      </c>
      <c r="L12" s="35" t="s">
        <v>8</v>
      </c>
      <c r="M12" s="45">
        <v>105.255</v>
      </c>
      <c r="N12" s="45"/>
      <c r="O12" s="49">
        <f>M12</f>
        <v>105.255</v>
      </c>
      <c r="P12" s="45"/>
      <c r="Q12" s="30">
        <f t="shared" si="0"/>
        <v>0</v>
      </c>
      <c r="R12" s="62">
        <v>773.1</v>
      </c>
      <c r="S12" s="63">
        <f t="shared" si="4"/>
        <v>0</v>
      </c>
      <c r="T12" s="28" t="s">
        <v>53</v>
      </c>
      <c r="U12" s="35" t="s">
        <v>8</v>
      </c>
      <c r="V12" s="51">
        <v>0</v>
      </c>
      <c r="W12" s="45">
        <v>4721.667</v>
      </c>
      <c r="X12" s="36">
        <f t="shared" si="5"/>
        <v>0</v>
      </c>
      <c r="Y12" s="35" t="s">
        <v>8</v>
      </c>
      <c r="Z12" s="64">
        <v>4195.1</v>
      </c>
      <c r="AA12" s="64">
        <v>2184.2</v>
      </c>
      <c r="AB12" s="30">
        <v>7123.7</v>
      </c>
      <c r="AC12" s="31">
        <v>4332.4</v>
      </c>
      <c r="AD12" s="68">
        <f t="shared" si="6"/>
        <v>58.889341213133626</v>
      </c>
      <c r="AE12" s="68">
        <f t="shared" si="6"/>
        <v>50.4154741021143</v>
      </c>
      <c r="AF12" s="69">
        <v>62.04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105.255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662.1</v>
      </c>
      <c r="C13" s="45">
        <v>410</v>
      </c>
      <c r="D13" s="45">
        <f t="shared" si="1"/>
        <v>410</v>
      </c>
      <c r="E13" s="45"/>
      <c r="F13" s="45">
        <f t="shared" si="8"/>
        <v>410</v>
      </c>
      <c r="G13" s="46"/>
      <c r="H13" s="33">
        <f t="shared" si="2"/>
        <v>0</v>
      </c>
      <c r="I13" s="61">
        <v>2713.2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-226.628</v>
      </c>
      <c r="P13" s="45"/>
      <c r="Q13" s="30">
        <f t="shared" si="0"/>
        <v>226.628</v>
      </c>
      <c r="R13" s="62">
        <v>941</v>
      </c>
      <c r="S13" s="63">
        <f t="shared" si="4"/>
        <v>0.24083740701381506</v>
      </c>
      <c r="T13" s="28" t="s">
        <v>53</v>
      </c>
      <c r="U13" s="35" t="s">
        <v>8</v>
      </c>
      <c r="V13" s="51">
        <v>0</v>
      </c>
      <c r="W13" s="45">
        <v>11748.245</v>
      </c>
      <c r="X13" s="36">
        <f t="shared" si="5"/>
        <v>0</v>
      </c>
      <c r="Y13" s="35" t="s">
        <v>8</v>
      </c>
      <c r="Z13" s="64">
        <v>4263.3</v>
      </c>
      <c r="AA13" s="64">
        <v>2167</v>
      </c>
      <c r="AB13" s="30">
        <v>8965.7</v>
      </c>
      <c r="AC13" s="31">
        <v>5533.1</v>
      </c>
      <c r="AD13" s="68">
        <f t="shared" si="6"/>
        <v>47.5512229943005</v>
      </c>
      <c r="AE13" s="68">
        <f t="shared" si="6"/>
        <v>39.16430210912508</v>
      </c>
      <c r="AF13" s="69">
        <v>49.85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1359.3</v>
      </c>
      <c r="C14" s="45">
        <v>120</v>
      </c>
      <c r="D14" s="45">
        <f t="shared" si="1"/>
        <v>120</v>
      </c>
      <c r="E14" s="45"/>
      <c r="F14" s="45">
        <f t="shared" si="8"/>
        <v>120</v>
      </c>
      <c r="G14" s="46"/>
      <c r="H14" s="33">
        <f t="shared" si="2"/>
        <v>0</v>
      </c>
      <c r="I14" s="61">
        <v>2836.4</v>
      </c>
      <c r="J14" s="34">
        <f t="shared" si="3"/>
        <v>0</v>
      </c>
      <c r="K14" s="28" t="s">
        <v>7</v>
      </c>
      <c r="L14" s="35" t="s">
        <v>8</v>
      </c>
      <c r="M14" s="45"/>
      <c r="N14" s="45"/>
      <c r="O14" s="49">
        <v>-1416.03</v>
      </c>
      <c r="P14" s="45"/>
      <c r="Q14" s="30">
        <f t="shared" si="0"/>
        <v>1416.03</v>
      </c>
      <c r="R14" s="62">
        <v>2313.6</v>
      </c>
      <c r="S14" s="63">
        <f t="shared" si="4"/>
        <v>0.6120461618257261</v>
      </c>
      <c r="T14" s="28" t="s">
        <v>7</v>
      </c>
      <c r="U14" s="35" t="s">
        <v>8</v>
      </c>
      <c r="V14" s="51">
        <v>0</v>
      </c>
      <c r="W14" s="45">
        <v>11240.593</v>
      </c>
      <c r="X14" s="36">
        <f t="shared" si="5"/>
        <v>0</v>
      </c>
      <c r="Y14" s="35" t="s">
        <v>8</v>
      </c>
      <c r="Z14" s="64">
        <v>4048.6</v>
      </c>
      <c r="AA14" s="64">
        <v>2049.6</v>
      </c>
      <c r="AB14" s="30">
        <v>8133.7</v>
      </c>
      <c r="AC14" s="31">
        <v>6339.6</v>
      </c>
      <c r="AD14" s="68">
        <f t="shared" si="6"/>
        <v>49.775624869370645</v>
      </c>
      <c r="AE14" s="68">
        <f t="shared" si="6"/>
        <v>32.33011546469808</v>
      </c>
      <c r="AF14" s="69">
        <v>63.85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0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16231.7</v>
      </c>
      <c r="C15" s="45">
        <v>4155.2</v>
      </c>
      <c r="D15" s="45">
        <f t="shared" si="1"/>
        <v>4155.2</v>
      </c>
      <c r="E15" s="45"/>
      <c r="F15" s="45">
        <f t="shared" si="8"/>
        <v>4155.2</v>
      </c>
      <c r="G15" s="46"/>
      <c r="H15" s="33">
        <f t="shared" si="2"/>
        <v>0</v>
      </c>
      <c r="I15" s="61">
        <v>28332.4</v>
      </c>
      <c r="J15" s="34">
        <f t="shared" si="3"/>
        <v>0</v>
      </c>
      <c r="K15" s="28" t="s">
        <v>7</v>
      </c>
      <c r="L15" s="35" t="s">
        <v>8</v>
      </c>
      <c r="M15" s="45"/>
      <c r="N15" s="45"/>
      <c r="O15" s="49">
        <v>-6126.786</v>
      </c>
      <c r="P15" s="45"/>
      <c r="Q15" s="30">
        <f t="shared" si="0"/>
        <v>6126.786</v>
      </c>
      <c r="R15" s="62">
        <v>17155.6</v>
      </c>
      <c r="S15" s="29">
        <f t="shared" si="4"/>
        <v>0.35713038308190914</v>
      </c>
      <c r="T15" s="28" t="s">
        <v>7</v>
      </c>
      <c r="U15" s="35" t="s">
        <v>8</v>
      </c>
      <c r="V15" s="51">
        <v>0</v>
      </c>
      <c r="W15" s="45">
        <v>51308.341</v>
      </c>
      <c r="X15" s="36">
        <f t="shared" si="5"/>
        <v>0</v>
      </c>
      <c r="Y15" s="35" t="s">
        <v>8</v>
      </c>
      <c r="Z15" s="64">
        <v>10278.9</v>
      </c>
      <c r="AA15" s="64">
        <v>4658</v>
      </c>
      <c r="AB15" s="30">
        <v>61058</v>
      </c>
      <c r="AC15" s="30">
        <v>43558.6</v>
      </c>
      <c r="AD15" s="68">
        <f t="shared" si="6"/>
        <v>16.83464902224115</v>
      </c>
      <c r="AE15" s="68">
        <f t="shared" si="6"/>
        <v>10.693640291469423</v>
      </c>
      <c r="AF15" s="69">
        <v>27.81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0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513.6</v>
      </c>
      <c r="C16" s="45">
        <v>513.584</v>
      </c>
      <c r="D16" s="45">
        <f t="shared" si="1"/>
        <v>513.584</v>
      </c>
      <c r="E16" s="45"/>
      <c r="F16" s="45">
        <f t="shared" si="8"/>
        <v>513.584</v>
      </c>
      <c r="G16" s="46"/>
      <c r="H16" s="33">
        <f t="shared" si="2"/>
        <v>0</v>
      </c>
      <c r="I16" s="61">
        <v>4617.6</v>
      </c>
      <c r="J16" s="34">
        <f t="shared" si="3"/>
        <v>0</v>
      </c>
      <c r="K16" s="28" t="s">
        <v>53</v>
      </c>
      <c r="L16" s="35" t="s">
        <v>8</v>
      </c>
      <c r="M16" s="45">
        <v>369.223</v>
      </c>
      <c r="N16" s="45"/>
      <c r="O16" s="49">
        <f>M16</f>
        <v>369.223</v>
      </c>
      <c r="P16" s="45"/>
      <c r="Q16" s="30">
        <f t="shared" si="0"/>
        <v>0</v>
      </c>
      <c r="R16" s="62">
        <v>1738.2</v>
      </c>
      <c r="S16" s="29">
        <f t="shared" si="4"/>
        <v>0</v>
      </c>
      <c r="T16" s="28" t="s">
        <v>53</v>
      </c>
      <c r="U16" s="35" t="s">
        <v>8</v>
      </c>
      <c r="V16" s="51">
        <v>0</v>
      </c>
      <c r="W16" s="45">
        <v>7667.371</v>
      </c>
      <c r="X16" s="36">
        <f t="shared" si="5"/>
        <v>0</v>
      </c>
      <c r="Y16" s="35" t="s">
        <v>8</v>
      </c>
      <c r="Z16" s="64">
        <v>3866.9</v>
      </c>
      <c r="AA16" s="64">
        <v>1854.5</v>
      </c>
      <c r="AB16" s="30">
        <v>6863.7</v>
      </c>
      <c r="AC16" s="30">
        <v>3695.7</v>
      </c>
      <c r="AD16" s="68">
        <f t="shared" si="6"/>
        <v>56.33841805440215</v>
      </c>
      <c r="AE16" s="68">
        <f t="shared" si="6"/>
        <v>50.1799388478502</v>
      </c>
      <c r="AF16" s="69">
        <v>59.4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369.223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554.9</v>
      </c>
      <c r="C17" s="45">
        <v>554</v>
      </c>
      <c r="D17" s="45">
        <f t="shared" si="1"/>
        <v>554</v>
      </c>
      <c r="E17" s="45"/>
      <c r="F17" s="45">
        <f t="shared" si="8"/>
        <v>554</v>
      </c>
      <c r="G17" s="46"/>
      <c r="H17" s="33">
        <f t="shared" si="2"/>
        <v>0</v>
      </c>
      <c r="I17" s="61">
        <v>3128.5</v>
      </c>
      <c r="J17" s="34">
        <f t="shared" si="3"/>
        <v>0</v>
      </c>
      <c r="K17" s="28" t="s">
        <v>7</v>
      </c>
      <c r="L17" s="35" t="s">
        <v>8</v>
      </c>
      <c r="M17" s="45">
        <v>95.468</v>
      </c>
      <c r="N17" s="45"/>
      <c r="O17" s="49">
        <v>95.468</v>
      </c>
      <c r="P17" s="45"/>
      <c r="Q17" s="30">
        <f>M17-(N17+O17+P17)</f>
        <v>0</v>
      </c>
      <c r="R17" s="62">
        <v>1022.2</v>
      </c>
      <c r="S17" s="63">
        <f t="shared" si="4"/>
        <v>0</v>
      </c>
      <c r="T17" s="28" t="s">
        <v>7</v>
      </c>
      <c r="U17" s="35" t="s">
        <v>8</v>
      </c>
      <c r="V17" s="51">
        <v>0</v>
      </c>
      <c r="W17" s="45">
        <v>7882.594</v>
      </c>
      <c r="X17" s="36">
        <f t="shared" si="5"/>
        <v>0</v>
      </c>
      <c r="Y17" s="35" t="s">
        <v>8</v>
      </c>
      <c r="Z17" s="64">
        <v>4876.3</v>
      </c>
      <c r="AA17" s="64">
        <v>2421.3</v>
      </c>
      <c r="AB17" s="30">
        <v>7924</v>
      </c>
      <c r="AC17" s="31">
        <v>4827.8</v>
      </c>
      <c r="AD17" s="68">
        <f t="shared" si="6"/>
        <v>61.538364462392735</v>
      </c>
      <c r="AE17" s="68">
        <f t="shared" si="6"/>
        <v>50.15327892621898</v>
      </c>
      <c r="AF17" s="69">
        <v>61.83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95.468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31034.764000000003</v>
      </c>
      <c r="C18" s="70">
        <f>C7+C8+C9+C10+C11+C12+C13+C14+C15+C16+C17</f>
        <v>13499.584</v>
      </c>
      <c r="D18" s="47">
        <f t="shared" si="9"/>
        <v>13499.584</v>
      </c>
      <c r="E18" s="47">
        <f t="shared" si="9"/>
        <v>0</v>
      </c>
      <c r="F18" s="47">
        <f t="shared" si="9"/>
        <v>13499.584</v>
      </c>
      <c r="G18" s="48">
        <f t="shared" si="9"/>
        <v>0</v>
      </c>
      <c r="H18" s="33">
        <f aca="true" t="shared" si="10" ref="H18:Q18">SUM(H7:H17)</f>
        <v>0</v>
      </c>
      <c r="I18" s="62">
        <f t="shared" si="10"/>
        <v>67795</v>
      </c>
      <c r="J18" s="33"/>
      <c r="K18" s="33"/>
      <c r="L18" s="33"/>
      <c r="M18" s="62">
        <f t="shared" si="10"/>
        <v>569.946</v>
      </c>
      <c r="N18" s="50">
        <f t="shared" si="10"/>
        <v>0</v>
      </c>
      <c r="O18" s="62">
        <f t="shared" si="10"/>
        <v>-11168.445999999998</v>
      </c>
      <c r="P18" s="50">
        <f t="shared" si="10"/>
        <v>0</v>
      </c>
      <c r="Q18" s="31">
        <f t="shared" si="10"/>
        <v>11738.392</v>
      </c>
      <c r="R18" s="62">
        <f>SUM(R7:R17)</f>
        <v>36758.29999999999</v>
      </c>
      <c r="S18" s="31"/>
      <c r="T18" s="33"/>
      <c r="U18" s="39"/>
      <c r="V18" s="52">
        <f>SUM(V7:V17)</f>
        <v>0</v>
      </c>
      <c r="W18" s="71">
        <f>SUM(W7:W17)</f>
        <v>146056.10700000002</v>
      </c>
      <c r="X18" s="39"/>
      <c r="Y18" s="39"/>
      <c r="Z18" s="58">
        <f>SUM(Z7:Z17)</f>
        <v>57935.00000000001</v>
      </c>
      <c r="AA18" s="58">
        <f>SUM(AA7:AA17)</f>
        <v>27358.8</v>
      </c>
      <c r="AB18" s="57">
        <f>SUM(AB7:AB17)</f>
        <v>158485</v>
      </c>
      <c r="AC18" s="57">
        <f>SUM(AC7:AC17)</f>
        <v>110091.5</v>
      </c>
      <c r="AD18" s="59"/>
      <c r="AE18" s="59"/>
      <c r="AF18" s="60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569.946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B1:K3"/>
    <mergeCell ref="E5:E6"/>
    <mergeCell ref="N5:N6"/>
    <mergeCell ref="O5:O6"/>
    <mergeCell ref="Q5:Q6"/>
    <mergeCell ref="P5:P6"/>
    <mergeCell ref="B5:B6"/>
    <mergeCell ref="C5:C6"/>
    <mergeCell ref="D5:D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AN5:AN6"/>
    <mergeCell ref="AO5:AO6"/>
    <mergeCell ref="AM5:AM6"/>
    <mergeCell ref="AI5:AI6"/>
    <mergeCell ref="AL5:AL6"/>
    <mergeCell ref="AK5:AK6"/>
    <mergeCell ref="AJ5:AJ6"/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2020-10-20T14:05:22Z</dcterms:modified>
  <cp:category/>
  <cp:version/>
  <cp:contentType/>
  <cp:contentStatus/>
</cp:coreProperties>
</file>