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Приложение!$10:$10</definedName>
    <definedName name="_xlnm.Print_Area" localSheetId="0">Приложение!$A$1:$D$42</definedName>
  </definedNames>
  <calcPr calcId="124519"/>
</workbook>
</file>

<file path=xl/calcChain.xml><?xml version="1.0" encoding="utf-8"?>
<calcChain xmlns="http://schemas.openxmlformats.org/spreadsheetml/2006/main">
  <c r="D39" i="2"/>
  <c r="C35"/>
  <c r="C15" l="1"/>
  <c r="C16"/>
  <c r="C17" l="1"/>
  <c r="D17"/>
  <c r="D35" l="1"/>
  <c r="D15" l="1"/>
  <c r="C24"/>
  <c r="B32"/>
  <c r="B31"/>
  <c r="D24"/>
  <c r="D33" l="1"/>
  <c r="C33"/>
  <c r="B37"/>
  <c r="B30" l="1"/>
  <c r="B29" l="1"/>
  <c r="B28" l="1"/>
  <c r="D19" l="1"/>
  <c r="B16" l="1"/>
  <c r="B40"/>
  <c r="D14"/>
  <c r="B23"/>
  <c r="D38"/>
  <c r="B39"/>
  <c r="B26"/>
  <c r="B25"/>
  <c r="B15"/>
  <c r="B42"/>
  <c r="B41" s="1"/>
  <c r="C41"/>
  <c r="D41"/>
  <c r="B35"/>
  <c r="B34"/>
  <c r="B21"/>
  <c r="B20"/>
  <c r="B19"/>
  <c r="B17"/>
  <c r="B36"/>
  <c r="B22"/>
  <c r="B27"/>
  <c r="C14"/>
  <c r="C38"/>
  <c r="B18"/>
  <c r="B24" l="1"/>
  <c r="B33"/>
  <c r="D12"/>
  <c r="D11" s="1"/>
  <c r="B38"/>
  <c r="C12"/>
  <c r="C11" s="1"/>
  <c r="B14"/>
  <c r="B12" l="1"/>
  <c r="B11" s="1"/>
</calcChain>
</file>

<file path=xl/sharedStrings.xml><?xml version="1.0" encoding="utf-8"?>
<sst xmlns="http://schemas.openxmlformats.org/spreadsheetml/2006/main" count="40" uniqueCount="40">
  <si>
    <t>из них: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</si>
  <si>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</si>
  <si>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</si>
  <si>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</si>
  <si>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</si>
  <si>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</si>
  <si>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числе:.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</si>
  <si>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</si>
  <si>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</si>
  <si>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</si>
  <si>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</si>
  <si>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</si>
  <si>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</si>
  <si>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</si>
  <si>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</si>
  <si>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</si>
  <si>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</si>
  <si>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</si>
  <si>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</si>
  <si>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</si>
  <si>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</si>
  <si>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</si>
  <si>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</si>
  <si>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5.Субсидия на проведение комплексных кадастровых работ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</si>
  <si>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</si>
  <si>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</si>
  <si>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за счет средств резервного фонда Правительства Ростовской области (пруды накопители)</t>
  </si>
  <si>
    <t>7.Субсидия на софинансирование муниципальных программ по работе с молодежью</t>
  </si>
  <si>
    <t>4. Субсидия на обновление материально-технической базы для формирования у обучающихся современных технологических и гуманитарных навыков</t>
  </si>
  <si>
    <t>5. Субсидия на реализацию инициативных проектов</t>
  </si>
  <si>
    <t>4.Государственная поддержка отрасли культуры (гос.поддержка лучших учреждений культуры)</t>
  </si>
  <si>
    <t>2. Субсидия на оснащение учреждений культуры современным оборудованием и программным обеспечением</t>
  </si>
  <si>
    <t>6. Субсидии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</si>
  <si>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>7.Субсидии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</si>
  <si>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>"Об отчете об исполнении бюджета Орловского района за 2024 год"</t>
  </si>
  <si>
    <t>Приложение 10</t>
  </si>
  <si>
    <t>Наименование</t>
  </si>
  <si>
    <t>Субсидии, выделенные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за 2024 год (с долей местного бюджета)</t>
  </si>
  <si>
    <t>Кассовое исполнение</t>
  </si>
  <si>
    <t>тыс.рублей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</si>
</sst>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164" fontId="7" fillId="0" borderId="2" xfId="1" applyNumberFormat="1" applyFont="1" applyFill="1" applyBorder="1" applyAlignment="1">
      <alignment horizontal="left" vertical="top" wrapText="1"/>
    </xf>
    <xf numFmtId="165" fontId="7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4" fontId="6" fillId="0" borderId="1" xfId="1" applyNumberFormat="1" applyFont="1" applyFill="1" applyBorder="1" applyAlignment="1">
      <alignment vertical="top" wrapText="1"/>
    </xf>
    <xf numFmtId="164" fontId="6" fillId="0" borderId="1" xfId="1" applyNumberFormat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vertical="top" wrapText="1"/>
    </xf>
    <xf numFmtId="165" fontId="7" fillId="0" borderId="2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6" fillId="2" borderId="1" xfId="1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5" fontId="7" fillId="0" borderId="1" xfId="1" applyNumberFormat="1" applyFont="1" applyFill="1" applyBorder="1" applyAlignment="1">
      <alignment horizontal="center" vertical="top" wrapText="1"/>
    </xf>
    <xf numFmtId="164" fontId="6" fillId="0" borderId="2" xfId="1" applyNumberFormat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165" fontId="6" fillId="0" borderId="1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165" fontId="7" fillId="2" borderId="1" xfId="1" applyNumberFormat="1" applyFont="1" applyFill="1" applyBorder="1" applyAlignment="1">
      <alignment vertical="top" wrapText="1"/>
    </xf>
    <xf numFmtId="164" fontId="6" fillId="2" borderId="1" xfId="1" applyNumberFormat="1" applyFont="1" applyFill="1" applyBorder="1" applyAlignment="1">
      <alignment vertical="top" wrapText="1"/>
    </xf>
    <xf numFmtId="164" fontId="7" fillId="2" borderId="1" xfId="1" applyNumberFormat="1" applyFont="1" applyFill="1" applyBorder="1" applyAlignment="1">
      <alignment vertical="top" wrapText="1"/>
    </xf>
    <xf numFmtId="164" fontId="6" fillId="3" borderId="1" xfId="1" applyNumberFormat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7" fillId="0" borderId="4" xfId="1" applyFont="1" applyFill="1" applyBorder="1" applyAlignment="1">
      <alignment horizontal="center" vertical="top" wrapText="1"/>
    </xf>
    <xf numFmtId="0" fontId="7" fillId="0" borderId="3" xfId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right" wrapText="1"/>
    </xf>
    <xf numFmtId="49" fontId="9" fillId="0" borderId="0" xfId="1" applyNumberFormat="1" applyFont="1" applyFill="1" applyAlignment="1">
      <alignment horizontal="right" vertical="distributed" wrapText="1"/>
    </xf>
    <xf numFmtId="0" fontId="9" fillId="0" borderId="0" xfId="1" applyFont="1" applyFill="1" applyAlignment="1">
      <alignment horizontal="right" vertical="top" wrapText="1"/>
    </xf>
    <xf numFmtId="49" fontId="5" fillId="0" borderId="5" xfId="1" applyNumberFormat="1" applyFont="1" applyFill="1" applyBorder="1" applyAlignment="1">
      <alignment wrapText="1"/>
    </xf>
    <xf numFmtId="49" fontId="2" fillId="0" borderId="5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Q95"/>
  <sheetViews>
    <sheetView tabSelected="1" view="pageBreakPreview" zoomScale="75" zoomScaleNormal="70" zoomScaleSheetLayoutView="75" workbookViewId="0">
      <selection activeCell="I10" sqref="I10"/>
    </sheetView>
  </sheetViews>
  <sheetFormatPr defaultColWidth="9.140625" defaultRowHeight="15.95" customHeight="1"/>
  <cols>
    <col min="1" max="1" width="67.28515625" style="3" customWidth="1"/>
    <col min="2" max="2" width="22.5703125" style="1" customWidth="1"/>
    <col min="3" max="4" width="22.7109375" style="1" customWidth="1"/>
    <col min="5" max="5" width="9.140625" style="1"/>
    <col min="6" max="7" width="13.28515625" style="1" bestFit="1" customWidth="1"/>
    <col min="8" max="8" width="9.140625" style="1"/>
    <col min="9" max="9" width="13.28515625" style="1" bestFit="1" customWidth="1"/>
    <col min="10" max="16384" width="9.140625" style="1"/>
  </cols>
  <sheetData>
    <row r="1" spans="1:4" ht="18" customHeight="1">
      <c r="A1" s="43" t="s">
        <v>35</v>
      </c>
      <c r="B1" s="43"/>
      <c r="C1" s="43"/>
      <c r="D1" s="43"/>
    </row>
    <row r="2" spans="1:4" ht="15.75">
      <c r="A2" s="44" t="s">
        <v>11</v>
      </c>
      <c r="B2" s="44"/>
      <c r="C2" s="44"/>
      <c r="D2" s="44"/>
    </row>
    <row r="3" spans="1:4" ht="15.75">
      <c r="A3" s="45" t="s">
        <v>34</v>
      </c>
      <c r="B3" s="45"/>
      <c r="C3" s="45"/>
      <c r="D3" s="45"/>
    </row>
    <row r="4" spans="1:4" ht="15.95" customHeight="1">
      <c r="A4" s="5"/>
      <c r="B4" s="40"/>
      <c r="C4" s="40"/>
      <c r="D4" s="40"/>
    </row>
    <row r="5" spans="1:4" ht="65.25" customHeight="1">
      <c r="A5" s="39" t="s">
        <v>37</v>
      </c>
      <c r="B5" s="39"/>
      <c r="C5" s="39"/>
      <c r="D5" s="39"/>
    </row>
    <row r="6" spans="1:4" ht="22.5" customHeight="1">
      <c r="A6" s="36"/>
      <c r="B6" s="36"/>
      <c r="C6" s="36"/>
      <c r="D6" s="36"/>
    </row>
    <row r="7" spans="1:4" ht="18" customHeight="1">
      <c r="A7" s="46"/>
      <c r="B7" s="46"/>
      <c r="C7" s="46"/>
      <c r="D7" s="47" t="s">
        <v>39</v>
      </c>
    </row>
    <row r="8" spans="1:4" ht="18" customHeight="1">
      <c r="A8" s="38" t="s">
        <v>36</v>
      </c>
      <c r="B8" s="38" t="s">
        <v>38</v>
      </c>
      <c r="C8" s="41" t="s">
        <v>6</v>
      </c>
      <c r="D8" s="42"/>
    </row>
    <row r="9" spans="1:4" ht="78.75" customHeight="1">
      <c r="A9" s="38"/>
      <c r="B9" s="38"/>
      <c r="C9" s="13" t="s">
        <v>7</v>
      </c>
      <c r="D9" s="27" t="s">
        <v>4</v>
      </c>
    </row>
    <row r="10" spans="1:4" ht="15.75">
      <c r="A10" s="37">
        <v>1</v>
      </c>
      <c r="B10" s="37">
        <v>2</v>
      </c>
      <c r="C10" s="37">
        <v>3</v>
      </c>
      <c r="D10" s="37">
        <v>4</v>
      </c>
    </row>
    <row r="11" spans="1:4" ht="22.5" customHeight="1">
      <c r="A11" s="4" t="s">
        <v>2</v>
      </c>
      <c r="B11" s="6">
        <f t="shared" ref="B11:D11" si="0">SUM(B12)</f>
        <v>32541.3</v>
      </c>
      <c r="C11" s="6">
        <f t="shared" si="0"/>
        <v>30856.799999999999</v>
      </c>
      <c r="D11" s="6">
        <f t="shared" si="0"/>
        <v>1684.5</v>
      </c>
    </row>
    <row r="12" spans="1:4" s="2" customFormat="1" ht="18.75">
      <c r="A12" s="7" t="s">
        <v>8</v>
      </c>
      <c r="B12" s="6">
        <f>SUM(C12+D12)</f>
        <v>32541.3</v>
      </c>
      <c r="C12" s="6">
        <f>SUM(C14+C24+C33+C38+C41)</f>
        <v>30856.799999999999</v>
      </c>
      <c r="D12" s="6">
        <f>SUM(D14+D24+D33+D38+D41)</f>
        <v>1684.5</v>
      </c>
    </row>
    <row r="13" spans="1:4" ht="18.75">
      <c r="A13" s="8" t="s">
        <v>0</v>
      </c>
      <c r="B13" s="28"/>
      <c r="C13" s="14"/>
      <c r="D13" s="15"/>
    </row>
    <row r="14" spans="1:4" s="2" customFormat="1" ht="36" customHeight="1">
      <c r="A14" s="12" t="s">
        <v>1</v>
      </c>
      <c r="B14" s="35">
        <f t="shared" ref="B14:D14" si="1">SUM(B15:B23)</f>
        <v>2384.1000000000004</v>
      </c>
      <c r="C14" s="11">
        <f t="shared" si="1"/>
        <v>2274.2999999999997</v>
      </c>
      <c r="D14" s="35">
        <f t="shared" si="1"/>
        <v>109.8</v>
      </c>
    </row>
    <row r="15" spans="1:4" ht="38.25" customHeight="1">
      <c r="A15" s="18" t="s">
        <v>15</v>
      </c>
      <c r="B15" s="6">
        <f>C15+D15</f>
        <v>2173.3000000000002</v>
      </c>
      <c r="C15" s="6">
        <f>2073.3</f>
        <v>2073.3000000000002</v>
      </c>
      <c r="D15" s="31">
        <f>95.2+4.6+0.2</f>
        <v>100</v>
      </c>
    </row>
    <row r="16" spans="1:4" ht="51.75" customHeight="1">
      <c r="A16" s="18" t="s">
        <v>16</v>
      </c>
      <c r="B16" s="6">
        <f t="shared" ref="B16:B20" si="2">SUM(C16+D16)</f>
        <v>22.2</v>
      </c>
      <c r="C16" s="6">
        <f>21.2</f>
        <v>21.2</v>
      </c>
      <c r="D16" s="32">
        <v>1</v>
      </c>
    </row>
    <row r="17" spans="1:147" ht="49.9" customHeight="1">
      <c r="A17" s="18" t="s">
        <v>17</v>
      </c>
      <c r="B17" s="6">
        <f t="shared" si="2"/>
        <v>0.79999999999999583</v>
      </c>
      <c r="C17" s="6">
        <f>10.3+42-51.6</f>
        <v>0.69999999999999574</v>
      </c>
      <c r="D17" s="32">
        <f>0.5+2.1-2.5</f>
        <v>0.10000000000000009</v>
      </c>
    </row>
    <row r="18" spans="1:147" ht="40.9" customHeight="1">
      <c r="A18" s="20" t="s">
        <v>18</v>
      </c>
      <c r="B18" s="6">
        <f t="shared" si="2"/>
        <v>0</v>
      </c>
      <c r="C18" s="6">
        <v>0</v>
      </c>
      <c r="D18" s="9">
        <v>0</v>
      </c>
    </row>
    <row r="19" spans="1:147" ht="60" hidden="1" customHeight="1">
      <c r="A19" s="26" t="s">
        <v>26</v>
      </c>
      <c r="B19" s="6">
        <f t="shared" si="2"/>
        <v>0</v>
      </c>
      <c r="C19" s="6">
        <v>0</v>
      </c>
      <c r="D19" s="9">
        <f>1352.4-1352.4</f>
        <v>0</v>
      </c>
    </row>
    <row r="20" spans="1:147" ht="29.45" customHeight="1">
      <c r="A20" s="21" t="s">
        <v>23</v>
      </c>
      <c r="B20" s="6">
        <f t="shared" si="2"/>
        <v>0</v>
      </c>
      <c r="C20" s="6">
        <v>0</v>
      </c>
      <c r="D20" s="9">
        <v>0</v>
      </c>
    </row>
    <row r="21" spans="1:147" ht="41.45" customHeight="1">
      <c r="A21" s="20" t="s">
        <v>20</v>
      </c>
      <c r="B21" s="6">
        <f t="shared" ref="B21:B23" si="3">SUM(C21+D21)</f>
        <v>0</v>
      </c>
      <c r="C21" s="6">
        <v>0</v>
      </c>
      <c r="D21" s="9">
        <v>0</v>
      </c>
    </row>
    <row r="22" spans="1:147" ht="69" hidden="1" customHeight="1">
      <c r="A22" s="20" t="s">
        <v>19</v>
      </c>
      <c r="B22" s="6">
        <f t="shared" si="3"/>
        <v>0</v>
      </c>
      <c r="C22" s="6">
        <v>0</v>
      </c>
      <c r="D22" s="9">
        <v>0</v>
      </c>
    </row>
    <row r="23" spans="1:147" ht="38.450000000000003" customHeight="1">
      <c r="A23" s="21" t="s">
        <v>27</v>
      </c>
      <c r="B23" s="6">
        <f t="shared" si="3"/>
        <v>187.79999999999998</v>
      </c>
      <c r="C23" s="9">
        <v>179.1</v>
      </c>
      <c r="D23" s="9">
        <v>8.6999999999999993</v>
      </c>
    </row>
    <row r="24" spans="1:147" s="16" customFormat="1" ht="33" customHeight="1">
      <c r="A24" s="22" t="s">
        <v>3</v>
      </c>
      <c r="B24" s="11">
        <f>B25+B26+B27+B28+B29+B30+B31+B32</f>
        <v>29061.1</v>
      </c>
      <c r="C24" s="11">
        <f t="shared" ref="C24:D24" si="4">C25+C26+C27+C28+C29+C30+C31+C32</f>
        <v>27527.8</v>
      </c>
      <c r="D24" s="11">
        <f t="shared" si="4"/>
        <v>1533.3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</row>
    <row r="25" spans="1:147" ht="27.6" customHeight="1">
      <c r="A25" s="18" t="s">
        <v>9</v>
      </c>
      <c r="B25" s="6">
        <f t="shared" ref="B25:B30" si="5">SUM(C25+D25)</f>
        <v>2559.2000000000003</v>
      </c>
      <c r="C25" s="6">
        <v>2441.4</v>
      </c>
      <c r="D25" s="9">
        <v>117.8</v>
      </c>
    </row>
    <row r="26" spans="1:147" ht="54.6" customHeight="1">
      <c r="A26" s="20" t="s">
        <v>21</v>
      </c>
      <c r="B26" s="6">
        <f>SUM(C26+D26)</f>
        <v>13686.4</v>
      </c>
      <c r="C26" s="34">
        <v>13686.4</v>
      </c>
      <c r="D26" s="9">
        <v>0</v>
      </c>
    </row>
    <row r="27" spans="1:147" ht="72.599999999999994" customHeight="1">
      <c r="A27" s="20" t="s">
        <v>25</v>
      </c>
      <c r="B27" s="6">
        <f t="shared" si="5"/>
        <v>2835</v>
      </c>
      <c r="C27" s="34">
        <v>2835</v>
      </c>
      <c r="D27" s="9">
        <v>0</v>
      </c>
    </row>
    <row r="28" spans="1:147" ht="105.75" hidden="1" customHeight="1">
      <c r="A28" s="20" t="s">
        <v>24</v>
      </c>
      <c r="B28" s="6">
        <f t="shared" si="5"/>
        <v>0</v>
      </c>
      <c r="C28" s="34">
        <v>0</v>
      </c>
      <c r="D28" s="9">
        <v>0</v>
      </c>
    </row>
    <row r="29" spans="1:147" ht="54" customHeight="1">
      <c r="A29" s="20" t="s">
        <v>28</v>
      </c>
      <c r="B29" s="6">
        <f t="shared" si="5"/>
        <v>1190.8</v>
      </c>
      <c r="C29" s="34">
        <v>1136</v>
      </c>
      <c r="D29" s="9">
        <v>54.8</v>
      </c>
    </row>
    <row r="30" spans="1:147" ht="27" customHeight="1">
      <c r="A30" s="20" t="s">
        <v>29</v>
      </c>
      <c r="B30" s="6">
        <f t="shared" si="5"/>
        <v>6750.7000000000007</v>
      </c>
      <c r="C30" s="34">
        <v>5483.8</v>
      </c>
      <c r="D30" s="9">
        <v>1266.9000000000001</v>
      </c>
    </row>
    <row r="31" spans="1:147" ht="75" customHeight="1">
      <c r="A31" s="20" t="s">
        <v>32</v>
      </c>
      <c r="B31" s="6">
        <f t="shared" ref="B31:B32" si="6">SUM(C31+D31)</f>
        <v>1739.4</v>
      </c>
      <c r="C31" s="6">
        <v>1659.4</v>
      </c>
      <c r="D31" s="32">
        <v>80</v>
      </c>
    </row>
    <row r="32" spans="1:147" ht="103.15" customHeight="1">
      <c r="A32" s="21" t="s">
        <v>33</v>
      </c>
      <c r="B32" s="6">
        <f t="shared" si="6"/>
        <v>299.60000000000002</v>
      </c>
      <c r="C32" s="34">
        <v>285.8</v>
      </c>
      <c r="D32" s="32">
        <v>13.8</v>
      </c>
    </row>
    <row r="33" spans="1:36" s="16" customFormat="1" ht="44.45" customHeight="1">
      <c r="A33" s="23" t="s">
        <v>5</v>
      </c>
      <c r="B33" s="11">
        <f>B34+B35+B36+B37</f>
        <v>870</v>
      </c>
      <c r="C33" s="11">
        <f>C34+C35+C36+C37</f>
        <v>839</v>
      </c>
      <c r="D33" s="33">
        <f>D34+D35+D36+D37</f>
        <v>31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17"/>
    </row>
    <row r="34" spans="1:36" ht="56.25" customHeight="1">
      <c r="A34" s="18" t="s">
        <v>14</v>
      </c>
      <c r="B34" s="6">
        <f>SUM(C34+D34)</f>
        <v>291.60000000000002</v>
      </c>
      <c r="C34" s="6">
        <v>278.10000000000002</v>
      </c>
      <c r="D34" s="34">
        <v>13.5</v>
      </c>
    </row>
    <row r="35" spans="1:36" ht="56.25" customHeight="1">
      <c r="A35" s="18" t="s">
        <v>31</v>
      </c>
      <c r="B35" s="6">
        <f>SUM(C35+D35)</f>
        <v>336</v>
      </c>
      <c r="C35" s="9">
        <f>320.5</f>
        <v>320.5</v>
      </c>
      <c r="D35" s="9">
        <f>19.4-3.9</f>
        <v>15.499999999999998</v>
      </c>
    </row>
    <row r="36" spans="1:36" s="19" customFormat="1" ht="54.75" customHeight="1">
      <c r="A36" s="18" t="s">
        <v>22</v>
      </c>
      <c r="B36" s="6">
        <f t="shared" ref="B36:B40" si="7">SUM(C36+D36)</f>
        <v>120.9</v>
      </c>
      <c r="C36" s="29">
        <v>119.9</v>
      </c>
      <c r="D36" s="9">
        <v>1</v>
      </c>
    </row>
    <row r="37" spans="1:36" s="19" customFormat="1" ht="54.75" customHeight="1">
      <c r="A37" s="18" t="s">
        <v>30</v>
      </c>
      <c r="B37" s="6">
        <f t="shared" ref="B37" si="8">SUM(C37+D37)</f>
        <v>121.5</v>
      </c>
      <c r="C37" s="29">
        <v>120.5</v>
      </c>
      <c r="D37" s="9">
        <v>1</v>
      </c>
    </row>
    <row r="38" spans="1:36" ht="37.5">
      <c r="A38" s="24" t="s">
        <v>12</v>
      </c>
      <c r="B38" s="11">
        <f>SUM(C38+D38)</f>
        <v>226.1</v>
      </c>
      <c r="C38" s="11">
        <f>C39+C40</f>
        <v>215.7</v>
      </c>
      <c r="D38" s="11">
        <f>D39+D40</f>
        <v>10.4</v>
      </c>
    </row>
    <row r="39" spans="1:36" ht="80.25" customHeight="1">
      <c r="A39" s="25" t="s">
        <v>10</v>
      </c>
      <c r="B39" s="6">
        <f t="shared" si="7"/>
        <v>226.1</v>
      </c>
      <c r="C39" s="29">
        <v>215.7</v>
      </c>
      <c r="D39" s="32">
        <f>10.4</f>
        <v>10.4</v>
      </c>
    </row>
    <row r="40" spans="1:36" ht="44.25" hidden="1" customHeight="1">
      <c r="A40" s="25" t="s">
        <v>13</v>
      </c>
      <c r="B40" s="6">
        <f t="shared" si="7"/>
        <v>0</v>
      </c>
      <c r="C40" s="29">
        <v>0</v>
      </c>
      <c r="D40" s="29">
        <v>0</v>
      </c>
    </row>
    <row r="41" spans="1:36" ht="18.75" hidden="1">
      <c r="A41" s="24"/>
      <c r="B41" s="30">
        <f t="shared" ref="B41:D41" si="9">B42</f>
        <v>0</v>
      </c>
      <c r="C41" s="30">
        <f t="shared" si="9"/>
        <v>0</v>
      </c>
      <c r="D41" s="30">
        <f t="shared" si="9"/>
        <v>0</v>
      </c>
    </row>
    <row r="42" spans="1:36" ht="54.75" hidden="1" customHeight="1">
      <c r="A42" s="10"/>
      <c r="B42" s="9">
        <f>C42+D42</f>
        <v>0</v>
      </c>
      <c r="C42" s="9"/>
      <c r="D42" s="9"/>
    </row>
    <row r="43" spans="1:36" ht="15.75"/>
    <row r="44" spans="1:36" ht="15.75"/>
    <row r="45" spans="1:36" ht="15.75"/>
    <row r="46" spans="1:36" ht="15.75"/>
    <row r="47" spans="1:36" ht="15.75"/>
    <row r="48" spans="1:36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</sheetData>
  <mergeCells count="8">
    <mergeCell ref="A1:D1"/>
    <mergeCell ref="A2:D2"/>
    <mergeCell ref="A3:D3"/>
    <mergeCell ref="A8:A9"/>
    <mergeCell ref="B8:B9"/>
    <mergeCell ref="A5:D5"/>
    <mergeCell ref="B4:D4"/>
    <mergeCell ref="C8:D8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2025-02-12T13:48:09Z</cp:lastPrinted>
  <dcterms:created xsi:type="dcterms:W3CDTF">2007-10-22T09:23:55Z</dcterms:created>
  <dcterms:modified xsi:type="dcterms:W3CDTF">2025-03-27T11:00:37Z</dcterms:modified>
</cp:coreProperties>
</file>