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400" windowHeight="9528"/>
  </bookViews>
  <sheets>
    <sheet name="Приложение " sheetId="1" r:id="rId1"/>
  </sheets>
  <definedNames>
    <definedName name="_xlnm._FilterDatabase" localSheetId="0" hidden="1">'Приложение '!$H$21:$J$145</definedName>
    <definedName name="_xlnm.Print_Area" localSheetId="0">'Приложение '!$A$5:$M$146</definedName>
  </definedNames>
  <calcPr calcId="125725"/>
</workbook>
</file>

<file path=xl/calcChain.xml><?xml version="1.0" encoding="utf-8"?>
<calcChain xmlns="http://schemas.openxmlformats.org/spreadsheetml/2006/main">
  <c r="L55" i="1"/>
  <c r="M55"/>
  <c r="K55"/>
  <c r="L140"/>
  <c r="M140"/>
  <c r="K140"/>
  <c r="D140" s="1"/>
  <c r="L142"/>
  <c r="E142" s="1"/>
  <c r="M142"/>
  <c r="F142" s="1"/>
  <c r="K142"/>
  <c r="D142" s="1"/>
  <c r="F140" l="1"/>
  <c r="E140"/>
  <c r="F144"/>
  <c r="E144"/>
  <c r="D144"/>
  <c r="K75" l="1"/>
  <c r="K74" s="1"/>
  <c r="D74" s="1"/>
  <c r="M137"/>
  <c r="F137" s="1"/>
  <c r="L137"/>
  <c r="E137" s="1"/>
  <c r="K137"/>
  <c r="D137" s="1"/>
  <c r="N145"/>
  <c r="L74"/>
  <c r="E74" s="1"/>
  <c r="M74"/>
  <c r="F74" s="1"/>
  <c r="L71"/>
  <c r="M71"/>
  <c r="K71" l="1"/>
  <c r="L135"/>
  <c r="E135" s="1"/>
  <c r="M135"/>
  <c r="F135" s="1"/>
  <c r="K135"/>
  <c r="D135" s="1"/>
  <c r="L132"/>
  <c r="E132" s="1"/>
  <c r="M132"/>
  <c r="F132" s="1"/>
  <c r="K132"/>
  <c r="D132" s="1"/>
  <c r="L128"/>
  <c r="E128" s="1"/>
  <c r="M128"/>
  <c r="F128" s="1"/>
  <c r="K128"/>
  <c r="D128" s="1"/>
  <c r="L126"/>
  <c r="M126"/>
  <c r="K126"/>
  <c r="D126" s="1"/>
  <c r="L123"/>
  <c r="E123" s="1"/>
  <c r="M123"/>
  <c r="F123" s="1"/>
  <c r="K123"/>
  <c r="D123" s="1"/>
  <c r="F126" l="1"/>
  <c r="E126"/>
  <c r="M34"/>
  <c r="O145" l="1"/>
  <c r="P145"/>
  <c r="L110" l="1"/>
  <c r="E110" s="1"/>
  <c r="M110"/>
  <c r="F110" s="1"/>
  <c r="K110"/>
  <c r="D110" s="1"/>
  <c r="L108"/>
  <c r="E108" s="1"/>
  <c r="M108"/>
  <c r="F108" s="1"/>
  <c r="K108"/>
  <c r="D108" s="1"/>
  <c r="L97"/>
  <c r="E97" s="1"/>
  <c r="M97"/>
  <c r="F97" s="1"/>
  <c r="K97"/>
  <c r="D97" s="1"/>
  <c r="L85"/>
  <c r="E85" s="1"/>
  <c r="M85"/>
  <c r="F85" s="1"/>
  <c r="K85"/>
  <c r="D85" s="1"/>
  <c r="L82"/>
  <c r="E82" s="1"/>
  <c r="M82"/>
  <c r="F82" s="1"/>
  <c r="K82"/>
  <c r="D82" s="1"/>
  <c r="L79"/>
  <c r="E79" s="1"/>
  <c r="M79"/>
  <c r="F79" s="1"/>
  <c r="K79"/>
  <c r="D79" s="1"/>
  <c r="L76"/>
  <c r="E76" s="1"/>
  <c r="M76"/>
  <c r="F76" s="1"/>
  <c r="K76"/>
  <c r="D76" s="1"/>
  <c r="E71"/>
  <c r="F71"/>
  <c r="D71"/>
  <c r="L68"/>
  <c r="E68" s="1"/>
  <c r="M68"/>
  <c r="F68" s="1"/>
  <c r="K68"/>
  <c r="D68" s="1"/>
  <c r="L65"/>
  <c r="E65" s="1"/>
  <c r="M65"/>
  <c r="F65" s="1"/>
  <c r="K65"/>
  <c r="D65" s="1"/>
  <c r="L49"/>
  <c r="E49" s="1"/>
  <c r="M49"/>
  <c r="F49" s="1"/>
  <c r="M43"/>
  <c r="F43" s="1"/>
  <c r="L40"/>
  <c r="E40" s="1"/>
  <c r="M40"/>
  <c r="F40" s="1"/>
  <c r="L34"/>
  <c r="E34" s="1"/>
  <c r="F34"/>
  <c r="L31"/>
  <c r="E31" s="1"/>
  <c r="M31"/>
  <c r="F31" s="1"/>
  <c r="K31"/>
  <c r="D31" s="1"/>
  <c r="L23"/>
  <c r="M23"/>
  <c r="K23"/>
  <c r="L26"/>
  <c r="E26" s="1"/>
  <c r="M26"/>
  <c r="F26" s="1"/>
  <c r="K26"/>
  <c r="D26" s="1"/>
  <c r="L121"/>
  <c r="E121" s="1"/>
  <c r="M121"/>
  <c r="F121" s="1"/>
  <c r="K121"/>
  <c r="D121" s="1"/>
  <c r="L117"/>
  <c r="E117" s="1"/>
  <c r="M117"/>
  <c r="F117" s="1"/>
  <c r="K117"/>
  <c r="L115"/>
  <c r="E115" s="1"/>
  <c r="M115"/>
  <c r="F115" s="1"/>
  <c r="K115"/>
  <c r="D115" s="1"/>
  <c r="L112"/>
  <c r="E112" s="1"/>
  <c r="M112"/>
  <c r="F112" s="1"/>
  <c r="K112"/>
  <c r="D112" s="1"/>
  <c r="L105"/>
  <c r="E105" s="1"/>
  <c r="M105"/>
  <c r="F105" s="1"/>
  <c r="K105"/>
  <c r="D105" s="1"/>
  <c r="L102"/>
  <c r="E102" s="1"/>
  <c r="M102"/>
  <c r="F102" s="1"/>
  <c r="L99"/>
  <c r="E99" s="1"/>
  <c r="M99"/>
  <c r="F99" s="1"/>
  <c r="K99"/>
  <c r="D99" s="1"/>
  <c r="L94"/>
  <c r="E94" s="1"/>
  <c r="M94"/>
  <c r="F94" s="1"/>
  <c r="K94"/>
  <c r="D94" s="1"/>
  <c r="L91"/>
  <c r="E91" s="1"/>
  <c r="M91"/>
  <c r="F91" s="1"/>
  <c r="K91"/>
  <c r="D91" s="1"/>
  <c r="L88"/>
  <c r="E88" s="1"/>
  <c r="M88"/>
  <c r="F88" s="1"/>
  <c r="K88"/>
  <c r="D88" s="1"/>
  <c r="L58"/>
  <c r="M58"/>
  <c r="K58"/>
  <c r="L52"/>
  <c r="E52" s="1"/>
  <c r="M52"/>
  <c r="F52" s="1"/>
  <c r="K52"/>
  <c r="D52" s="1"/>
  <c r="K49"/>
  <c r="D49" s="1"/>
  <c r="L46"/>
  <c r="E46" s="1"/>
  <c r="M46"/>
  <c r="F46" s="1"/>
  <c r="K46"/>
  <c r="D46" s="1"/>
  <c r="L43"/>
  <c r="E43" s="1"/>
  <c r="K43"/>
  <c r="D43" s="1"/>
  <c r="K40"/>
  <c r="D40" s="1"/>
  <c r="L37"/>
  <c r="E37" s="1"/>
  <c r="M37"/>
  <c r="F37" s="1"/>
  <c r="K37"/>
  <c r="D37" s="1"/>
  <c r="K34"/>
  <c r="D34" s="1"/>
  <c r="K63"/>
  <c r="M63"/>
  <c r="L63"/>
  <c r="E55" l="1"/>
  <c r="D55"/>
  <c r="F55"/>
  <c r="D117"/>
  <c r="D23"/>
  <c r="E23"/>
  <c r="F23"/>
  <c r="K102"/>
  <c r="M57"/>
  <c r="M145" s="1"/>
  <c r="L57"/>
  <c r="L145" s="1"/>
  <c r="K57"/>
  <c r="D57" s="1"/>
  <c r="K145" l="1"/>
  <c r="F57"/>
  <c r="F145" s="1"/>
  <c r="E57"/>
  <c r="E145" s="1"/>
  <c r="D102"/>
  <c r="D145" s="1"/>
</calcChain>
</file>

<file path=xl/sharedStrings.xml><?xml version="1.0" encoding="utf-8"?>
<sst xmlns="http://schemas.openxmlformats.org/spreadsheetml/2006/main" count="301" uniqueCount="148">
  <si>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</si>
  <si>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</si>
  <si>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</si>
  <si>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</si>
  <si>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</si>
  <si>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</si>
  <si>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</si>
  <si>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</si>
  <si>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0703</t>
  </si>
  <si>
    <t>2 02 35930 05 0000 150</t>
  </si>
  <si>
    <t>2 02 35220 05 0000 150</t>
  </si>
  <si>
    <t>2 02 30013 05 0000 150</t>
  </si>
  <si>
    <t>2 02 30022 05 0000 150</t>
  </si>
  <si>
    <t>2 02 30024 05 0000 150</t>
  </si>
  <si>
    <t>2 02 35084 05 0000 150</t>
  </si>
  <si>
    <t>2 02 35120 05 0000 150</t>
  </si>
  <si>
    <t>0105</t>
  </si>
  <si>
    <t>УСЗН</t>
  </si>
  <si>
    <t>МФЦ</t>
  </si>
  <si>
    <t>1003</t>
  </si>
  <si>
    <t>к  Решению Собрания депутатов Орловского района</t>
  </si>
  <si>
    <t>Наименование расходов, осуществляемых за счет субвенций, предоставленных из областного бюджета</t>
  </si>
  <si>
    <t>2 02 30024 05 0000 151</t>
  </si>
  <si>
    <t>0113</t>
  </si>
  <si>
    <t>0709</t>
  </si>
  <si>
    <t>0405</t>
  </si>
  <si>
    <t>0104</t>
  </si>
  <si>
    <t>0702</t>
  </si>
  <si>
    <t>0701</t>
  </si>
  <si>
    <t>2  02  30024 05  0000  150</t>
  </si>
  <si>
    <t>2  02  39999 05  0000  150</t>
  </si>
  <si>
    <t>2 02 35082 05 0000 150</t>
  </si>
  <si>
    <t>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</si>
  <si>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</si>
  <si>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</si>
  <si>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</si>
  <si>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</si>
  <si>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</si>
  <si>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</si>
  <si>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</si>
  <si>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Прочие субвенции бюджетам муниципальных районов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</si>
  <si>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</si>
  <si>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</si>
  <si>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2 02 39999 05 0000 150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</si>
  <si>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</si>
  <si>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6</t>
  </si>
  <si>
    <t>О  внесении изменений в Решение Собрания депутатов Орловского района</t>
  </si>
  <si>
    <t>от 22.12.2023 г.№ 106 "О бюджете Орловского района на 2024 год</t>
  </si>
  <si>
    <t>и на плановый период 2025 и 2026 годов"</t>
  </si>
  <si>
    <t>1004</t>
  </si>
  <si>
    <t>2026 год  (тыс.руб)</t>
  </si>
  <si>
    <t>к  Решению Собрания депутатов Орловского района от 10.10.2024 г №152</t>
  </si>
  <si>
    <t xml:space="preserve"> "О бюджете Орловского района на 2025 год</t>
  </si>
  <si>
    <t>и на плановый период 2026 и 2027годов"</t>
  </si>
  <si>
    <t xml:space="preserve">Распределение субвенций бюджету Орловского района  на 2025 год и на плановый период  2026  и  2027 годов </t>
  </si>
  <si>
    <t>2025 год     (тыс.руб)</t>
  </si>
  <si>
    <t>2027 год  (тыс.руб)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</si>
  <si>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</si>
  <si>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</si>
  <si>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</si>
  <si>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элитного семеноводства)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</si>
  <si>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</si>
  <si>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Расходы на осуществление полномочий по созданию и обеспечению деятельности административных комиссий</t>
  </si>
  <si>
    <t>Расходы на осуществление полномочий по созданию и обеспечению деятельности комиссий по делам несовершеннолетних и защите их прав</t>
  </si>
  <si>
    <t>Расходы на осуществление полномочий по предоставлению материальной и иной помощи для погребения</t>
  </si>
  <si>
    <t>Расходы на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</si>
  <si>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>Расходы на осуществление полномочий по выплате пособия на ребенка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</si>
  <si>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</si>
  <si>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</si>
  <si>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Расходы 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</si>
  <si>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</si>
  <si>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</t>
  </si>
  <si>
    <t xml:space="preserve"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</si>
  <si>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</si>
  <si>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Расходы  на осуществление полномочий по оказанию государственной социальной помощи в виде социального пособия и (или) на основании социального контракта</t>
  </si>
  <si>
    <t>Расходы на осуществление полномочий  по предоставлению дополнительных гарантий детям-сиротам и детям, оставшимся без попечения родителей, лицам из числа детей-сирот и детей, оставшихся без попечения родителей, в виде компенсации расходов на оплату жилищно-коммунальных услуг</t>
  </si>
  <si>
    <t>1401</t>
  </si>
  <si>
    <t>Расходы на осуществление полномочий по расчету и предоставлению дотаций бюджетам городских, сельских поселений в целях выравнивания их финансовых возможностей по осуществлению полномочий по решению вопросов местного значения</t>
  </si>
  <si>
    <t>Дополнительные расходы бюджета Орловского района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целях превышения значения базового результата, установленного соглашением о предоставлении межбюджетных трансфертов</t>
  </si>
  <si>
    <t>Оказание государственной социальной помощи на основании социального контракта отдельным категориям граждан</t>
  </si>
  <si>
    <t>Расходы на осуществление полномочий по предоставлению меры социальной поддержки членам семей граждан Российской Федерации, принимающих участие в специальной военной операции на территориях Украины, Донецкой Народной Республики, Луганской Народной Республики, Запорожской области, Херсонской области, в виде компенсации расходов на оплату жилого помещения и коммунальных услуг, в том числе взноса на капитальный ремонт общего имущества в многоквартирном доме</t>
  </si>
  <si>
    <t>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</t>
  </si>
  <si>
    <t>04.2.Я2.53130</t>
  </si>
  <si>
    <t>04.2.Я2.A3130</t>
  </si>
  <si>
    <t>20.4.04.72340</t>
  </si>
  <si>
    <t>04.4.03.72540</t>
  </si>
  <si>
    <t>04.2.Я2.54040</t>
  </si>
  <si>
    <t>04.4.01.75120</t>
  </si>
  <si>
    <t>04.4.01.75110</t>
  </si>
  <si>
    <t>04.2.Я2.A4040</t>
  </si>
  <si>
    <t>04.4.01.75090</t>
  </si>
  <si>
    <t>99.9.00.51200</t>
  </si>
  <si>
    <t>02.4.01.72460</t>
  </si>
  <si>
    <t>06.4.01.Д0820</t>
  </si>
  <si>
    <t>04.4.03.72180</t>
  </si>
  <si>
    <t>04.4.03.72420</t>
  </si>
  <si>
    <t>04.4.03.72220</t>
  </si>
  <si>
    <t>04.4.03.R0840</t>
  </si>
  <si>
    <t>04.4.03.А0840</t>
  </si>
  <si>
    <t>04.4.03.72210</t>
  </si>
  <si>
    <t>04.4.03.72240</t>
  </si>
  <si>
    <t>99.9.00.72390</t>
  </si>
  <si>
    <t>04.4.03.72170</t>
  </si>
  <si>
    <t>04.4.01.72510</t>
  </si>
  <si>
    <t>04.4.01.72120</t>
  </si>
  <si>
    <t>99.9.00.72370</t>
  </si>
  <si>
    <t>99.9.00.72360</t>
  </si>
  <si>
    <t>15.4.02.72330</t>
  </si>
  <si>
    <t>15.4.02.72300</t>
  </si>
  <si>
    <t>15.2.01.R5012</t>
  </si>
  <si>
    <t>15.2.01.R5011</t>
  </si>
  <si>
    <t>99.9.00.72350</t>
  </si>
  <si>
    <t>02.4.02.72040</t>
  </si>
  <si>
    <t>04.4.02.72110</t>
  </si>
  <si>
    <t>04.4.04.72260</t>
  </si>
  <si>
    <t>04.4.01.72090</t>
  </si>
  <si>
    <t>04.4.03.72160</t>
  </si>
  <si>
    <t>04.4.03.72150</t>
  </si>
  <si>
    <t>04.4.01.72100</t>
  </si>
  <si>
    <t>04.4.01.72500</t>
  </si>
  <si>
    <t>04.4.01.72490</t>
  </si>
  <si>
    <t>04.4.01.72520</t>
  </si>
  <si>
    <t>04.4.01.52200</t>
  </si>
  <si>
    <t>99.9.00.72290</t>
  </si>
  <si>
    <t>99.9.00.59310</t>
  </si>
  <si>
    <t>04.4.01.52500</t>
  </si>
  <si>
    <t>Расходы на осуществление полномочий по предоставлению мер социальной поддержки семей, имеющих детей и постоянно проживающих на территории Ростовской области, в виде предоставления регионального материнского капитала</t>
  </si>
  <si>
    <t>Расходы на оплату жилищно-коммунальных услуг отдельным категориям граждан</t>
  </si>
  <si>
    <t>Расходы на государственную регистрацию актов гражданского состояния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</si>
  <si>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</si>
  <si>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</si>
  <si>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>Расходы на осуществление полномочий по предоставлению мер социальной поддержки тружеников тыла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</si>
  <si>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</si>
  <si>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Расходы на осуществление полномочий по предоставлению мер социальной поддержки детей из многодетных семей</t>
  </si>
  <si>
    <t>Расходы на осуществление полномочий по предоставлению мер социальной поддержки детей первого-второго года жизни из малоимущих семей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</si>
  <si>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</t>
  </si>
  <si>
    <t>Расходы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</si>
  <si>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проведения агротехнологических работ, повышение уровня экологической безопасности сельскохозяйственного производства, а также повышение плодородия и качества почв)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</si>
  <si>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</si>
  <si>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</si>
  <si>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02.4.02.72200</t>
  </si>
  <si>
    <t>Расходы на осуществление полномочий по организации и обеспечению отдыха и оздоровления детей, предусмотренные пунктом 4 части 1 и частью 2 статьи 132 Областного закона от 22 октября 2004 года № 165-ЗС «О социальной поддержке детства в Ростовской области»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</si>
  <si>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</t>
  </si>
  <si>
    <t xml:space="preserve">Дополнительные расходы  бюджета Орловского района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выплаты, назначаемой в случае рождения после 31 декабря 2012 года, но не позднее 31 декабря 2022 года третьего ребенка (родного, усыновленного) или последующих детей (родных, усыновленных) до достижения ребенком возраста трех лет в целях достижения базового результата, установленного соглашением о предоставлении межбюджетных трансфертов </t>
  </si>
  <si>
    <t xml:space="preserve">Дополнительные расходы  бюджета Орловского района на оказание государственной социальной помощи на основании социального контракта отдельным категориям граждан в целях достижения базового результата, установленного соглашением о предоставлении межбюджетных трансфертов </t>
  </si>
  <si>
    <t>Расходы на осуществление полномочий по оказанию государственной социальной помощи в виде адресной социальной выплаты</t>
  </si>
  <si>
    <t xml:space="preserve">Дополнительные расходы  бюджета Орловского района на 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 в целях достижения базового результата, установленного соглашением о предоставлении межбюджетных трансфертов </t>
  </si>
  <si>
    <t>Приложение 12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</si>
</sst>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22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Fill="1"/>
    <xf numFmtId="0" fontId="10" fillId="0" borderId="0" xfId="0" applyFont="1" applyFill="1"/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7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7" fillId="0" borderId="0" xfId="0" applyFont="1" applyFill="1" applyAlignment="1">
      <alignment horizontal="justify"/>
    </xf>
    <xf numFmtId="0" fontId="3" fillId="0" borderId="1" xfId="0" applyFont="1" applyFill="1" applyBorder="1" applyAlignment="1">
      <alignment horizontal="justify" vertical="top" wrapText="1"/>
    </xf>
    <xf numFmtId="0" fontId="12" fillId="0" borderId="0" xfId="0" applyFont="1" applyFill="1"/>
    <xf numFmtId="0" fontId="0" fillId="0" borderId="0" xfId="0" applyFill="1" applyBorder="1"/>
    <xf numFmtId="0" fontId="12" fillId="0" borderId="0" xfId="0" applyFont="1" applyFill="1" applyBorder="1"/>
    <xf numFmtId="0" fontId="1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top" wrapText="1"/>
    </xf>
    <xf numFmtId="0" fontId="0" fillId="0" borderId="1" xfId="0" applyFill="1" applyBorder="1"/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wrapText="1"/>
    </xf>
    <xf numFmtId="0" fontId="7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17" fillId="0" borderId="1" xfId="0" applyNumberFormat="1" applyFont="1" applyFill="1" applyBorder="1" applyAlignment="1">
      <alignment horizontal="center" vertical="top" wrapText="1"/>
    </xf>
    <xf numFmtId="0" fontId="15" fillId="0" borderId="1" xfId="0" applyNumberFormat="1" applyFont="1" applyFill="1" applyBorder="1" applyAlignment="1">
      <alignment horizontal="center"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165" fontId="18" fillId="0" borderId="2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165" fontId="18" fillId="0" borderId="1" xfId="0" applyNumberFormat="1" applyFont="1" applyFill="1" applyBorder="1" applyAlignment="1">
      <alignment horizontal="justify" vertical="top" wrapText="1"/>
    </xf>
    <xf numFmtId="165" fontId="2" fillId="0" borderId="1" xfId="0" applyNumberFormat="1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justify" vertical="top" wrapText="1"/>
    </xf>
    <xf numFmtId="165" fontId="17" fillId="0" borderId="1" xfId="0" applyNumberFormat="1" applyFont="1" applyFill="1" applyBorder="1" applyAlignment="1">
      <alignment horizontal="justify" vertical="top" wrapText="1"/>
    </xf>
    <xf numFmtId="0" fontId="15" fillId="0" borderId="1" xfId="0" applyFont="1" applyFill="1" applyBorder="1" applyAlignment="1">
      <alignment horizontal="justify" vertical="top" wrapText="1"/>
    </xf>
    <xf numFmtId="49" fontId="15" fillId="0" borderId="1" xfId="0" applyNumberFormat="1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5" fontId="15" fillId="0" borderId="2" xfId="0" applyNumberFormat="1" applyFont="1" applyFill="1" applyBorder="1" applyAlignment="1">
      <alignment horizontal="center" vertical="top" wrapText="1"/>
    </xf>
    <xf numFmtId="2" fontId="15" fillId="0" borderId="1" xfId="0" applyNumberFormat="1" applyFont="1" applyFill="1" applyBorder="1" applyAlignment="1">
      <alignment horizontal="center"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49" fontId="2" fillId="0" borderId="2" xfId="0" applyNumberFormat="1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20" fillId="0" borderId="1" xfId="0" applyNumberFormat="1" applyFont="1" applyFill="1" applyBorder="1" applyAlignment="1">
      <alignment vertical="top" wrapText="1"/>
    </xf>
    <xf numFmtId="0" fontId="20" fillId="0" borderId="1" xfId="0" applyFont="1" applyFill="1" applyBorder="1" applyAlignment="1">
      <alignment vertical="top" wrapText="1"/>
    </xf>
    <xf numFmtId="0" fontId="16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19" fillId="0" borderId="0" xfId="0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0" fontId="18" fillId="0" borderId="1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right"/>
    </xf>
    <xf numFmtId="0" fontId="7" fillId="0" borderId="0" xfId="0" applyFont="1" applyFill="1" applyAlignment="1"/>
    <xf numFmtId="0" fontId="13" fillId="0" borderId="0" xfId="0" applyFont="1" applyFill="1" applyAlignment="1"/>
    <xf numFmtId="0" fontId="21" fillId="0" borderId="1" xfId="0" applyFont="1" applyFill="1" applyBorder="1" applyAlignment="1">
      <alignment horizontal="center"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right"/>
    </xf>
    <xf numFmtId="165" fontId="15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0" fontId="13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O154"/>
  <sheetViews>
    <sheetView tabSelected="1" topLeftCell="A139" zoomScale="80" zoomScaleNormal="80" zoomScaleSheetLayoutView="100" workbookViewId="0">
      <selection activeCell="K144" sqref="K144"/>
    </sheetView>
  </sheetViews>
  <sheetFormatPr defaultColWidth="9.109375" defaultRowHeight="14.4"/>
  <cols>
    <col min="1" max="1" width="7" style="1" customWidth="1"/>
    <col min="2" max="2" width="24" style="1" customWidth="1"/>
    <col min="3" max="3" width="19.88671875" style="2" customWidth="1"/>
    <col min="4" max="4" width="13.109375" style="4" customWidth="1"/>
    <col min="5" max="5" width="9.88671875" style="1" customWidth="1"/>
    <col min="6" max="6" width="12" style="1" customWidth="1"/>
    <col min="7" max="7" width="25.6640625" style="1" customWidth="1"/>
    <col min="8" max="8" width="9.109375" style="1"/>
    <col min="9" max="9" width="11.44140625" style="1" customWidth="1"/>
    <col min="10" max="10" width="9.109375" style="1"/>
    <col min="11" max="11" width="11.5546875" style="6" customWidth="1"/>
    <col min="12" max="12" width="11.5546875" style="1" customWidth="1"/>
    <col min="13" max="13" width="13.33203125" style="1" customWidth="1"/>
    <col min="14" max="14" width="10.33203125" style="10" hidden="1" customWidth="1"/>
    <col min="15" max="17" width="0" style="10" hidden="1" customWidth="1"/>
    <col min="18" max="93" width="9.109375" style="10"/>
    <col min="94" max="16384" width="9.109375" style="1"/>
  </cols>
  <sheetData>
    <row r="1" spans="1:13" ht="15.6" hidden="1">
      <c r="A1" s="106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</row>
    <row r="2" spans="1:13" ht="15.6" hidden="1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</row>
    <row r="3" spans="1:13" ht="15.6" hidden="1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</row>
    <row r="4" spans="1:13" ht="15.6" hidden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</row>
    <row r="5" spans="1:13" ht="15.6" hidden="1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</row>
    <row r="6" spans="1:13" ht="15.6" hidden="1">
      <c r="A6" s="106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</row>
    <row r="7" spans="1:13" ht="15.6" hidden="1">
      <c r="A7" s="99"/>
      <c r="B7" s="99"/>
      <c r="C7" s="99"/>
      <c r="D7" s="99"/>
      <c r="E7" s="99"/>
      <c r="F7" s="99"/>
      <c r="G7" s="99"/>
      <c r="H7" s="99"/>
      <c r="I7" s="99"/>
      <c r="J7" s="99"/>
      <c r="K7" s="99"/>
      <c r="L7" s="106" t="s">
        <v>45</v>
      </c>
      <c r="M7" s="106"/>
    </row>
    <row r="8" spans="1:13" ht="15.6" hidden="1">
      <c r="A8" s="99"/>
      <c r="B8" s="99"/>
      <c r="C8" s="99"/>
      <c r="D8" s="99"/>
      <c r="E8" s="99"/>
      <c r="F8" s="99"/>
      <c r="G8" s="99"/>
      <c r="H8" s="99"/>
      <c r="I8" s="114" t="s">
        <v>51</v>
      </c>
      <c r="J8" s="114"/>
      <c r="K8" s="114"/>
      <c r="L8" s="114"/>
      <c r="M8" s="114"/>
    </row>
    <row r="9" spans="1:13" ht="15.6" hidden="1">
      <c r="A9" s="99"/>
      <c r="B9" s="99"/>
      <c r="C9" s="99"/>
      <c r="D9" s="99"/>
      <c r="E9" s="99"/>
      <c r="F9" s="99"/>
      <c r="G9" s="114" t="s">
        <v>46</v>
      </c>
      <c r="H9" s="114"/>
      <c r="I9" s="114"/>
      <c r="J9" s="114"/>
      <c r="K9" s="114"/>
      <c r="L9" s="114"/>
      <c r="M9" s="114"/>
    </row>
    <row r="10" spans="1:13" ht="15.6" hidden="1">
      <c r="A10" s="99"/>
      <c r="B10" s="99"/>
      <c r="C10" s="99"/>
      <c r="D10" s="99"/>
      <c r="E10" s="99"/>
      <c r="F10" s="99"/>
      <c r="G10" s="114" t="s">
        <v>47</v>
      </c>
      <c r="H10" s="114"/>
      <c r="I10" s="114"/>
      <c r="J10" s="114"/>
      <c r="K10" s="114"/>
      <c r="L10" s="114"/>
      <c r="M10" s="114"/>
    </row>
    <row r="11" spans="1:13" ht="15.6" hidden="1">
      <c r="A11" s="99"/>
      <c r="B11" s="99"/>
      <c r="C11" s="99"/>
      <c r="D11" s="99"/>
      <c r="E11" s="99"/>
      <c r="F11" s="99"/>
      <c r="G11" s="114" t="s">
        <v>48</v>
      </c>
      <c r="H11" s="114"/>
      <c r="I11" s="114"/>
      <c r="J11" s="114"/>
      <c r="K11" s="114"/>
      <c r="L11" s="114"/>
      <c r="M11" s="114"/>
    </row>
    <row r="12" spans="1:13" ht="14.4" customHeight="1">
      <c r="A12" s="100"/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15" t="s">
        <v>147</v>
      </c>
      <c r="M12" s="115"/>
    </row>
    <row r="13" spans="1:13" ht="14.4" customHeight="1">
      <c r="A13" s="101"/>
      <c r="B13" s="101"/>
      <c r="C13" s="101"/>
      <c r="D13" s="101"/>
      <c r="E13" s="101"/>
      <c r="F13" s="101"/>
      <c r="G13" s="101"/>
      <c r="H13" s="101"/>
      <c r="I13" s="114" t="s">
        <v>20</v>
      </c>
      <c r="J13" s="114"/>
      <c r="K13" s="114"/>
      <c r="L13" s="114"/>
      <c r="M13" s="114"/>
    </row>
    <row r="14" spans="1:13" ht="14.4" customHeight="1">
      <c r="A14" s="101"/>
      <c r="B14" s="101"/>
      <c r="C14" s="101"/>
      <c r="D14" s="101"/>
      <c r="E14" s="101"/>
      <c r="F14" s="101"/>
      <c r="G14" s="101"/>
      <c r="H14" s="101"/>
      <c r="I14" s="114" t="s">
        <v>52</v>
      </c>
      <c r="J14" s="114"/>
      <c r="K14" s="114"/>
      <c r="L14" s="114"/>
      <c r="M14" s="114"/>
    </row>
    <row r="15" spans="1:13" ht="14.4" customHeight="1">
      <c r="A15" s="101"/>
      <c r="B15" s="101"/>
      <c r="C15" s="101"/>
      <c r="D15" s="101"/>
      <c r="E15" s="101"/>
      <c r="F15" s="101"/>
      <c r="G15" s="101"/>
      <c r="H15" s="101"/>
      <c r="I15" s="114" t="s">
        <v>53</v>
      </c>
      <c r="J15" s="114"/>
      <c r="K15" s="114"/>
      <c r="L15" s="114"/>
      <c r="M15" s="114"/>
    </row>
    <row r="16" spans="1:13" ht="14.4" customHeight="1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</row>
    <row r="17" spans="1:17" ht="14.4" customHeight="1">
      <c r="G17" s="20"/>
      <c r="H17" s="20"/>
      <c r="I17" s="20"/>
      <c r="J17" s="20"/>
      <c r="K17" s="5"/>
      <c r="L17" s="20"/>
      <c r="M17" s="20"/>
    </row>
    <row r="18" spans="1:17" ht="15.6">
      <c r="A18" s="108" t="s">
        <v>54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</row>
    <row r="20" spans="1:17" ht="51.75" customHeight="1">
      <c r="A20" s="109" t="s">
        <v>0</v>
      </c>
      <c r="B20" s="110" t="s">
        <v>2</v>
      </c>
      <c r="C20" s="112" t="s">
        <v>3</v>
      </c>
      <c r="D20" s="107" t="s">
        <v>55</v>
      </c>
      <c r="E20" s="111" t="s">
        <v>50</v>
      </c>
      <c r="F20" s="111" t="s">
        <v>56</v>
      </c>
      <c r="G20" s="113" t="s">
        <v>21</v>
      </c>
      <c r="H20" s="111" t="s">
        <v>4</v>
      </c>
      <c r="I20" s="111"/>
      <c r="J20" s="111"/>
      <c r="K20" s="107" t="s">
        <v>55</v>
      </c>
      <c r="L20" s="111" t="s">
        <v>50</v>
      </c>
      <c r="M20" s="111" t="s">
        <v>56</v>
      </c>
      <c r="N20" s="94"/>
      <c r="O20" s="95"/>
      <c r="P20" s="95"/>
      <c r="Q20" s="95"/>
    </row>
    <row r="21" spans="1:17" ht="39.6">
      <c r="A21" s="109"/>
      <c r="B21" s="110"/>
      <c r="C21" s="112"/>
      <c r="D21" s="107"/>
      <c r="E21" s="111"/>
      <c r="F21" s="111"/>
      <c r="G21" s="113"/>
      <c r="H21" s="32" t="s">
        <v>5</v>
      </c>
      <c r="I21" s="32" t="s">
        <v>6</v>
      </c>
      <c r="J21" s="32" t="s">
        <v>7</v>
      </c>
      <c r="K21" s="107"/>
      <c r="L21" s="111"/>
      <c r="M21" s="111"/>
      <c r="N21" s="94"/>
      <c r="O21" s="95"/>
      <c r="P21" s="95"/>
      <c r="Q21" s="95"/>
    </row>
    <row r="22" spans="1:17">
      <c r="A22" s="25">
        <v>1</v>
      </c>
      <c r="B22" s="26">
        <v>2</v>
      </c>
      <c r="C22" s="27">
        <v>3</v>
      </c>
      <c r="D22" s="33">
        <v>4</v>
      </c>
      <c r="E22" s="32">
        <v>5</v>
      </c>
      <c r="F22" s="32">
        <v>6</v>
      </c>
      <c r="G22" s="32">
        <v>7</v>
      </c>
      <c r="H22" s="32">
        <v>8</v>
      </c>
      <c r="I22" s="32">
        <v>9</v>
      </c>
      <c r="J22" s="32">
        <v>10</v>
      </c>
      <c r="K22" s="34">
        <v>11</v>
      </c>
      <c r="L22" s="104">
        <v>12</v>
      </c>
      <c r="M22" s="104">
        <v>13</v>
      </c>
      <c r="N22" s="94"/>
      <c r="O22" s="95"/>
      <c r="P22" s="95"/>
      <c r="Q22" s="95"/>
    </row>
    <row r="23" spans="1:17" ht="82.2" customHeight="1">
      <c r="A23" s="21">
        <v>1</v>
      </c>
      <c r="B23" s="72" t="s">
        <v>35</v>
      </c>
      <c r="C23" s="24" t="s">
        <v>1</v>
      </c>
      <c r="D23" s="32">
        <f>K23</f>
        <v>21007.1</v>
      </c>
      <c r="E23" s="85">
        <f t="shared" ref="E23:F23" si="0">L23</f>
        <v>20835.7</v>
      </c>
      <c r="F23" s="85">
        <f t="shared" si="0"/>
        <v>20837.5</v>
      </c>
      <c r="G23" s="36"/>
      <c r="H23" s="37">
        <v>1003</v>
      </c>
      <c r="I23" s="79" t="s">
        <v>125</v>
      </c>
      <c r="J23" s="37"/>
      <c r="K23" s="105">
        <f>K24+K25</f>
        <v>21007.1</v>
      </c>
      <c r="L23" s="105">
        <f t="shared" ref="L23:M23" si="1">L24+L25</f>
        <v>20835.7</v>
      </c>
      <c r="M23" s="105">
        <f t="shared" si="1"/>
        <v>20837.5</v>
      </c>
      <c r="N23" s="94">
        <v>18902.099999999999</v>
      </c>
      <c r="O23" s="95">
        <v>19296.099999999999</v>
      </c>
      <c r="P23" s="95">
        <v>18138.5</v>
      </c>
      <c r="Q23" s="95"/>
    </row>
    <row r="24" spans="1:17" ht="51.6" customHeight="1">
      <c r="A24" s="21"/>
      <c r="B24" s="23"/>
      <c r="C24" s="24"/>
      <c r="D24" s="38"/>
      <c r="E24" s="32"/>
      <c r="F24" s="32"/>
      <c r="G24" s="80" t="s">
        <v>127</v>
      </c>
      <c r="H24" s="37">
        <v>1003</v>
      </c>
      <c r="I24" s="79" t="s">
        <v>125</v>
      </c>
      <c r="J24" s="37">
        <v>240</v>
      </c>
      <c r="K24" s="76">
        <v>322</v>
      </c>
      <c r="L24" s="76">
        <v>310</v>
      </c>
      <c r="M24" s="76">
        <v>310</v>
      </c>
      <c r="N24" s="94"/>
      <c r="O24" s="95"/>
      <c r="P24" s="95"/>
      <c r="Q24" s="95"/>
    </row>
    <row r="25" spans="1:17" ht="14.25" customHeight="1">
      <c r="A25" s="21"/>
      <c r="B25" s="23"/>
      <c r="C25" s="24"/>
      <c r="D25" s="38"/>
      <c r="E25" s="32"/>
      <c r="F25" s="32"/>
      <c r="G25" s="36"/>
      <c r="H25" s="37">
        <v>1003</v>
      </c>
      <c r="I25" s="79" t="s">
        <v>125</v>
      </c>
      <c r="J25" s="37">
        <v>320</v>
      </c>
      <c r="K25" s="76">
        <v>20685.099999999999</v>
      </c>
      <c r="L25" s="76">
        <v>20525.7</v>
      </c>
      <c r="M25" s="76">
        <v>20527.5</v>
      </c>
      <c r="N25" s="94"/>
      <c r="O25" s="95"/>
      <c r="P25" s="95"/>
      <c r="Q25" s="95"/>
    </row>
    <row r="26" spans="1:17" ht="72" customHeight="1">
      <c r="A26" s="21">
        <v>2</v>
      </c>
      <c r="B26" s="72" t="s">
        <v>36</v>
      </c>
      <c r="C26" s="24" t="s">
        <v>9</v>
      </c>
      <c r="D26" s="35">
        <f>K26</f>
        <v>2308.7000000000003</v>
      </c>
      <c r="E26" s="84">
        <f t="shared" ref="E26:F26" si="2">L26</f>
        <v>2048.8000000000002</v>
      </c>
      <c r="F26" s="84">
        <f t="shared" si="2"/>
        <v>2127.3000000000002</v>
      </c>
      <c r="G26" s="36"/>
      <c r="H26" s="45" t="s">
        <v>23</v>
      </c>
      <c r="I26" s="79" t="s">
        <v>124</v>
      </c>
      <c r="J26" s="37"/>
      <c r="K26" s="105">
        <f>K27+K28+K29+K30</f>
        <v>2308.7000000000003</v>
      </c>
      <c r="L26" s="105">
        <f t="shared" ref="L26:M26" si="3">L27+L28+L29+L30</f>
        <v>2048.8000000000002</v>
      </c>
      <c r="M26" s="105">
        <f t="shared" si="3"/>
        <v>2127.3000000000002</v>
      </c>
      <c r="N26" s="94"/>
      <c r="O26" s="94"/>
      <c r="P26" s="94"/>
      <c r="Q26" s="95"/>
    </row>
    <row r="27" spans="1:17" ht="50.4" customHeight="1">
      <c r="A27" s="21"/>
      <c r="B27" s="23"/>
      <c r="C27" s="24"/>
      <c r="D27" s="38"/>
      <c r="E27" s="32"/>
      <c r="F27" s="32"/>
      <c r="G27" s="42" t="s">
        <v>128</v>
      </c>
      <c r="H27" s="40" t="s">
        <v>23</v>
      </c>
      <c r="I27" s="79" t="s">
        <v>124</v>
      </c>
      <c r="J27" s="37">
        <v>120</v>
      </c>
      <c r="K27" s="76">
        <v>1578.9</v>
      </c>
      <c r="L27" s="78">
        <v>1680.5</v>
      </c>
      <c r="M27" s="76">
        <v>1745.2</v>
      </c>
      <c r="N27" s="94">
        <v>1749.1</v>
      </c>
      <c r="O27" s="95">
        <v>1746.9</v>
      </c>
      <c r="P27" s="95">
        <v>1819.2</v>
      </c>
      <c r="Q27" s="95"/>
    </row>
    <row r="28" spans="1:17" ht="26.4">
      <c r="A28" s="21"/>
      <c r="B28" s="23"/>
      <c r="C28" s="24"/>
      <c r="D28" s="38"/>
      <c r="E28" s="32"/>
      <c r="F28" s="32"/>
      <c r="G28" s="36"/>
      <c r="H28" s="40" t="s">
        <v>23</v>
      </c>
      <c r="I28" s="79" t="s">
        <v>124</v>
      </c>
      <c r="J28" s="37">
        <v>240</v>
      </c>
      <c r="K28" s="78">
        <v>355</v>
      </c>
      <c r="L28" s="78">
        <v>368.3</v>
      </c>
      <c r="M28" s="76">
        <v>382.1</v>
      </c>
      <c r="N28" s="94"/>
      <c r="O28" s="95"/>
      <c r="P28" s="95"/>
      <c r="Q28" s="95"/>
    </row>
    <row r="29" spans="1:17" ht="26.4">
      <c r="A29" s="21"/>
      <c r="B29" s="23"/>
      <c r="C29" s="24"/>
      <c r="D29" s="38"/>
      <c r="E29" s="32"/>
      <c r="F29" s="32"/>
      <c r="G29" s="36"/>
      <c r="H29" s="40" t="s">
        <v>23</v>
      </c>
      <c r="I29" s="79" t="s">
        <v>124</v>
      </c>
      <c r="J29" s="37">
        <v>850</v>
      </c>
      <c r="K29" s="76">
        <v>0</v>
      </c>
      <c r="L29" s="76">
        <v>0</v>
      </c>
      <c r="M29" s="76">
        <v>0</v>
      </c>
      <c r="N29" s="94"/>
      <c r="O29" s="95"/>
      <c r="P29" s="95"/>
      <c r="Q29" s="95"/>
    </row>
    <row r="30" spans="1:17" ht="39.6">
      <c r="A30" s="21"/>
      <c r="B30" s="23"/>
      <c r="C30" s="24"/>
      <c r="D30" s="38"/>
      <c r="E30" s="32"/>
      <c r="F30" s="32"/>
      <c r="G30" s="71" t="s">
        <v>128</v>
      </c>
      <c r="H30" s="40" t="s">
        <v>23</v>
      </c>
      <c r="I30" s="79" t="s">
        <v>123</v>
      </c>
      <c r="J30" s="37">
        <v>120</v>
      </c>
      <c r="K30" s="78">
        <v>374.8</v>
      </c>
      <c r="L30" s="76">
        <v>0</v>
      </c>
      <c r="M30" s="76">
        <v>0</v>
      </c>
      <c r="N30" s="94">
        <v>555.20000000000005</v>
      </c>
      <c r="O30" s="95">
        <v>0</v>
      </c>
      <c r="P30" s="95">
        <v>0</v>
      </c>
      <c r="Q30" s="95"/>
    </row>
    <row r="31" spans="1:17" ht="136.94999999999999" customHeight="1">
      <c r="A31" s="21">
        <v>3</v>
      </c>
      <c r="B31" s="72" t="s">
        <v>37</v>
      </c>
      <c r="C31" s="24" t="s">
        <v>10</v>
      </c>
      <c r="D31" s="84">
        <f>K31</f>
        <v>456.5</v>
      </c>
      <c r="E31" s="84">
        <f t="shared" ref="E31:F31" si="4">L31</f>
        <v>474.8</v>
      </c>
      <c r="F31" s="84">
        <f t="shared" si="4"/>
        <v>493.7</v>
      </c>
      <c r="G31" s="43"/>
      <c r="H31" s="45" t="s">
        <v>19</v>
      </c>
      <c r="I31" s="79" t="s">
        <v>122</v>
      </c>
      <c r="J31" s="37"/>
      <c r="K31" s="105">
        <f>K32+K33</f>
        <v>456.5</v>
      </c>
      <c r="L31" s="105">
        <f t="shared" ref="L31:M31" si="5">L32+L33</f>
        <v>474.8</v>
      </c>
      <c r="M31" s="105">
        <f t="shared" si="5"/>
        <v>493.7</v>
      </c>
      <c r="N31" s="94">
        <v>451.2</v>
      </c>
      <c r="O31" s="95">
        <v>469.1</v>
      </c>
      <c r="P31" s="95">
        <v>487.8</v>
      </c>
      <c r="Q31" s="95"/>
    </row>
    <row r="32" spans="1:17" ht="115.2" customHeight="1">
      <c r="A32" s="21"/>
      <c r="B32" s="23"/>
      <c r="C32" s="24"/>
      <c r="D32" s="38"/>
      <c r="E32" s="32"/>
      <c r="F32" s="32"/>
      <c r="G32" s="80" t="s">
        <v>129</v>
      </c>
      <c r="H32" s="40" t="s">
        <v>19</v>
      </c>
      <c r="I32" s="79" t="s">
        <v>122</v>
      </c>
      <c r="J32" s="37">
        <v>240</v>
      </c>
      <c r="K32" s="78">
        <v>4.5</v>
      </c>
      <c r="L32" s="76">
        <v>4.5999999999999996</v>
      </c>
      <c r="M32" s="76">
        <v>4.8</v>
      </c>
      <c r="N32" s="94"/>
      <c r="O32" s="95"/>
      <c r="P32" s="95"/>
      <c r="Q32" s="95"/>
    </row>
    <row r="33" spans="1:17" ht="19.5" customHeight="1">
      <c r="A33" s="21"/>
      <c r="B33" s="23"/>
      <c r="C33" s="24"/>
      <c r="D33" s="38"/>
      <c r="E33" s="32"/>
      <c r="F33" s="32"/>
      <c r="G33" s="39"/>
      <c r="H33" s="40" t="s">
        <v>19</v>
      </c>
      <c r="I33" s="79" t="s">
        <v>122</v>
      </c>
      <c r="J33" s="37">
        <v>320</v>
      </c>
      <c r="K33" s="76">
        <v>452</v>
      </c>
      <c r="L33" s="76">
        <v>470.2</v>
      </c>
      <c r="M33" s="76">
        <v>488.9</v>
      </c>
      <c r="N33" s="94"/>
      <c r="O33" s="95"/>
      <c r="P33" s="95"/>
      <c r="Q33" s="95"/>
    </row>
    <row r="34" spans="1:17" ht="75" customHeight="1">
      <c r="A34" s="21">
        <v>4</v>
      </c>
      <c r="B34" s="72" t="s">
        <v>34</v>
      </c>
      <c r="C34" s="24" t="s">
        <v>13</v>
      </c>
      <c r="D34" s="35">
        <f>K34</f>
        <v>24042.7</v>
      </c>
      <c r="E34" s="84">
        <f t="shared" ref="E34:F34" si="6">L34</f>
        <v>25057</v>
      </c>
      <c r="F34" s="84">
        <f t="shared" si="6"/>
        <v>26032.799999999999</v>
      </c>
      <c r="G34" s="36"/>
      <c r="H34" s="37"/>
      <c r="I34" s="40"/>
      <c r="J34" s="37"/>
      <c r="K34" s="105">
        <f>K35+K36</f>
        <v>24042.7</v>
      </c>
      <c r="L34" s="105">
        <f t="shared" ref="L34" si="7">L35+L36</f>
        <v>25057</v>
      </c>
      <c r="M34" s="105">
        <f>M35+M36</f>
        <v>26032.799999999999</v>
      </c>
      <c r="N34" s="94">
        <v>24164.1</v>
      </c>
      <c r="O34" s="95">
        <v>25108.9</v>
      </c>
      <c r="P34" s="95">
        <v>26092.7</v>
      </c>
      <c r="Q34" s="95"/>
    </row>
    <row r="35" spans="1:17" ht="141.6" customHeight="1">
      <c r="A35" s="21"/>
      <c r="B35" s="23"/>
      <c r="C35" s="24"/>
      <c r="D35" s="38"/>
      <c r="E35" s="32"/>
      <c r="F35" s="32"/>
      <c r="G35" s="44" t="s">
        <v>130</v>
      </c>
      <c r="H35" s="37">
        <v>1003</v>
      </c>
      <c r="I35" s="79" t="s">
        <v>121</v>
      </c>
      <c r="J35" s="37">
        <v>240</v>
      </c>
      <c r="K35" s="76">
        <v>310</v>
      </c>
      <c r="L35" s="76">
        <v>320</v>
      </c>
      <c r="M35" s="76">
        <v>320</v>
      </c>
      <c r="N35" s="94"/>
      <c r="O35" s="95"/>
      <c r="P35" s="95"/>
      <c r="Q35" s="95"/>
    </row>
    <row r="36" spans="1:17" ht="26.4">
      <c r="A36" s="21"/>
      <c r="B36" s="23"/>
      <c r="C36" s="24"/>
      <c r="D36" s="38"/>
      <c r="E36" s="32"/>
      <c r="F36" s="32"/>
      <c r="G36" s="36"/>
      <c r="H36" s="37">
        <v>1003</v>
      </c>
      <c r="I36" s="79" t="s">
        <v>121</v>
      </c>
      <c r="J36" s="37">
        <v>320</v>
      </c>
      <c r="K36" s="76">
        <v>23732.7</v>
      </c>
      <c r="L36" s="78">
        <v>24737</v>
      </c>
      <c r="M36" s="76">
        <v>25712.799999999999</v>
      </c>
      <c r="N36" s="94"/>
      <c r="O36" s="95"/>
      <c r="P36" s="95"/>
      <c r="Q36" s="95"/>
    </row>
    <row r="37" spans="1:17" ht="84" customHeight="1">
      <c r="A37" s="21">
        <v>5</v>
      </c>
      <c r="B37" s="72" t="s">
        <v>34</v>
      </c>
      <c r="C37" s="24" t="s">
        <v>13</v>
      </c>
      <c r="D37" s="84">
        <f>K37</f>
        <v>146.29999999999998</v>
      </c>
      <c r="E37" s="84">
        <f t="shared" ref="E37:F37" si="8">L37</f>
        <v>152</v>
      </c>
      <c r="F37" s="84">
        <f t="shared" si="8"/>
        <v>158.19999999999999</v>
      </c>
      <c r="G37" s="36"/>
      <c r="H37" s="37"/>
      <c r="I37" s="40"/>
      <c r="J37" s="37"/>
      <c r="K37" s="105">
        <f>K38+K39</f>
        <v>146.29999999999998</v>
      </c>
      <c r="L37" s="105">
        <f t="shared" ref="L37:M37" si="9">L38+L39</f>
        <v>152</v>
      </c>
      <c r="M37" s="105">
        <f t="shared" si="9"/>
        <v>158.19999999999999</v>
      </c>
      <c r="N37" s="94">
        <v>160.6</v>
      </c>
      <c r="O37" s="95">
        <v>166.8</v>
      </c>
      <c r="P37" s="95">
        <v>173.6</v>
      </c>
      <c r="Q37" s="95"/>
    </row>
    <row r="38" spans="1:17" ht="73.2" customHeight="1">
      <c r="A38" s="21"/>
      <c r="B38" s="23"/>
      <c r="C38" s="24"/>
      <c r="D38" s="38"/>
      <c r="E38" s="32"/>
      <c r="F38" s="32"/>
      <c r="G38" s="80" t="s">
        <v>131</v>
      </c>
      <c r="H38" s="78">
        <v>1003</v>
      </c>
      <c r="I38" s="79" t="s">
        <v>120</v>
      </c>
      <c r="J38" s="37">
        <v>240</v>
      </c>
      <c r="K38" s="76">
        <v>1.1000000000000001</v>
      </c>
      <c r="L38" s="76">
        <v>1.1000000000000001</v>
      </c>
      <c r="M38" s="76">
        <v>1.1000000000000001</v>
      </c>
      <c r="N38" s="94"/>
      <c r="O38" s="95"/>
      <c r="P38" s="95"/>
      <c r="Q38" s="95"/>
    </row>
    <row r="39" spans="1:17" ht="19.2" customHeight="1">
      <c r="A39" s="21"/>
      <c r="B39" s="23"/>
      <c r="C39" s="24"/>
      <c r="D39" s="38"/>
      <c r="E39" s="32"/>
      <c r="F39" s="32"/>
      <c r="G39" s="39"/>
      <c r="H39" s="78">
        <v>1003</v>
      </c>
      <c r="I39" s="79" t="s">
        <v>120</v>
      </c>
      <c r="J39" s="37">
        <v>320</v>
      </c>
      <c r="K39" s="78">
        <v>145.19999999999999</v>
      </c>
      <c r="L39" s="78">
        <v>150.9</v>
      </c>
      <c r="M39" s="76">
        <v>157.1</v>
      </c>
      <c r="N39" s="94"/>
      <c r="O39" s="95"/>
      <c r="P39" s="95"/>
      <c r="Q39" s="95"/>
    </row>
    <row r="40" spans="1:17" ht="119.4" customHeight="1">
      <c r="A40" s="70">
        <v>6</v>
      </c>
      <c r="B40" s="72" t="s">
        <v>38</v>
      </c>
      <c r="C40" s="73" t="s">
        <v>11</v>
      </c>
      <c r="D40" s="82">
        <f>K40</f>
        <v>338.9</v>
      </c>
      <c r="E40" s="82">
        <f t="shared" ref="E40:F40" si="10">L40</f>
        <v>352</v>
      </c>
      <c r="F40" s="82">
        <f t="shared" si="10"/>
        <v>365.79999999999995</v>
      </c>
      <c r="G40" s="71"/>
      <c r="H40" s="78"/>
      <c r="I40" s="79"/>
      <c r="J40" s="78"/>
      <c r="K40" s="82">
        <f>K41+K42</f>
        <v>338.9</v>
      </c>
      <c r="L40" s="82">
        <f t="shared" ref="L40:M40" si="11">L41+L42</f>
        <v>352</v>
      </c>
      <c r="M40" s="82">
        <f t="shared" si="11"/>
        <v>365.79999999999995</v>
      </c>
      <c r="N40" s="94">
        <v>347.5</v>
      </c>
      <c r="O40" s="95">
        <v>361</v>
      </c>
      <c r="P40" s="95">
        <v>375</v>
      </c>
      <c r="Q40" s="95"/>
    </row>
    <row r="41" spans="1:17" ht="112.2" customHeight="1">
      <c r="A41" s="70"/>
      <c r="B41" s="72"/>
      <c r="C41" s="73"/>
      <c r="D41" s="38"/>
      <c r="E41" s="74"/>
      <c r="F41" s="32"/>
      <c r="G41" s="80" t="s">
        <v>132</v>
      </c>
      <c r="H41" s="78">
        <v>1003</v>
      </c>
      <c r="I41" s="79" t="s">
        <v>119</v>
      </c>
      <c r="J41" s="78">
        <v>240</v>
      </c>
      <c r="K41" s="52">
        <v>4.7</v>
      </c>
      <c r="L41" s="50">
        <v>4.9000000000000004</v>
      </c>
      <c r="M41" s="50">
        <v>4.9000000000000004</v>
      </c>
      <c r="N41" s="94"/>
      <c r="O41" s="95"/>
      <c r="P41" s="95"/>
      <c r="Q41" s="95"/>
    </row>
    <row r="42" spans="1:17" ht="26.4">
      <c r="A42" s="21"/>
      <c r="B42" s="23"/>
      <c r="C42" s="24"/>
      <c r="D42" s="38"/>
      <c r="E42" s="32"/>
      <c r="F42" s="32"/>
      <c r="G42" s="36"/>
      <c r="H42" s="37">
        <v>1003</v>
      </c>
      <c r="I42" s="79" t="s">
        <v>119</v>
      </c>
      <c r="J42" s="37">
        <v>320</v>
      </c>
      <c r="K42" s="76">
        <v>334.2</v>
      </c>
      <c r="L42" s="78">
        <v>347.1</v>
      </c>
      <c r="M42" s="78">
        <v>360.9</v>
      </c>
      <c r="N42" s="94"/>
      <c r="O42" s="95"/>
      <c r="P42" s="95"/>
      <c r="Q42" s="95"/>
    </row>
    <row r="43" spans="1:17" ht="88.95" customHeight="1">
      <c r="A43" s="70">
        <v>7</v>
      </c>
      <c r="B43" s="72" t="s">
        <v>39</v>
      </c>
      <c r="C43" s="73" t="s">
        <v>12</v>
      </c>
      <c r="D43" s="82">
        <f>K43</f>
        <v>1766.1</v>
      </c>
      <c r="E43" s="82">
        <f t="shared" ref="E43:F43" si="12">L43</f>
        <v>1833.1</v>
      </c>
      <c r="F43" s="82">
        <f t="shared" si="12"/>
        <v>1902.9</v>
      </c>
      <c r="G43" s="71"/>
      <c r="H43" s="78"/>
      <c r="I43" s="79"/>
      <c r="J43" s="78"/>
      <c r="K43" s="82">
        <f>K44+K45</f>
        <v>1766.1</v>
      </c>
      <c r="L43" s="82">
        <f>L44+L45</f>
        <v>1833.1</v>
      </c>
      <c r="M43" s="82">
        <f>M44+M45</f>
        <v>1902.9</v>
      </c>
      <c r="N43" s="94">
        <v>1569.2</v>
      </c>
      <c r="O43" s="95">
        <v>1628.8</v>
      </c>
      <c r="P43" s="95">
        <v>1690.7</v>
      </c>
      <c r="Q43" s="95"/>
    </row>
    <row r="44" spans="1:17" ht="95.4" customHeight="1">
      <c r="A44" s="70"/>
      <c r="B44" s="72"/>
      <c r="C44" s="73"/>
      <c r="D44" s="38"/>
      <c r="E44" s="74"/>
      <c r="F44" s="32"/>
      <c r="G44" s="75" t="s">
        <v>58</v>
      </c>
      <c r="H44" s="78">
        <v>1003</v>
      </c>
      <c r="I44" s="79" t="s">
        <v>118</v>
      </c>
      <c r="J44" s="78">
        <v>240</v>
      </c>
      <c r="K44" s="52">
        <v>17.8</v>
      </c>
      <c r="L44" s="52">
        <v>18.5</v>
      </c>
      <c r="M44" s="76">
        <v>19.2</v>
      </c>
      <c r="N44" s="94"/>
      <c r="O44" s="95"/>
      <c r="P44" s="95"/>
      <c r="Q44" s="95"/>
    </row>
    <row r="45" spans="1:17" ht="26.4">
      <c r="A45" s="12"/>
      <c r="B45" s="12"/>
      <c r="C45" s="13"/>
      <c r="D45" s="47"/>
      <c r="E45" s="48"/>
      <c r="F45" s="49"/>
      <c r="G45" s="46"/>
      <c r="H45" s="50">
        <v>1003</v>
      </c>
      <c r="I45" s="79" t="s">
        <v>118</v>
      </c>
      <c r="J45" s="50">
        <v>320</v>
      </c>
      <c r="K45" s="52">
        <v>1748.3</v>
      </c>
      <c r="L45" s="53">
        <v>1814.6</v>
      </c>
      <c r="M45" s="53">
        <v>1883.7</v>
      </c>
      <c r="N45" s="94"/>
      <c r="O45" s="95"/>
      <c r="P45" s="95"/>
      <c r="Q45" s="95"/>
    </row>
    <row r="46" spans="1:17" ht="72.599999999999994" customHeight="1">
      <c r="A46" s="21">
        <v>8</v>
      </c>
      <c r="B46" s="72" t="s">
        <v>34</v>
      </c>
      <c r="C46" s="24" t="s">
        <v>13</v>
      </c>
      <c r="D46" s="35">
        <f>K46</f>
        <v>24468.7</v>
      </c>
      <c r="E46" s="84">
        <f t="shared" ref="E46:F46" si="13">L46</f>
        <v>27391</v>
      </c>
      <c r="F46" s="84">
        <f t="shared" si="13"/>
        <v>28492.600000000002</v>
      </c>
      <c r="G46" s="36"/>
      <c r="H46" s="36"/>
      <c r="I46" s="54"/>
      <c r="J46" s="36"/>
      <c r="K46" s="105">
        <f>K47+K48</f>
        <v>24468.7</v>
      </c>
      <c r="L46" s="105">
        <f t="shared" ref="L46:M46" si="14">L47+L48</f>
        <v>27391</v>
      </c>
      <c r="M46" s="105">
        <f t="shared" si="14"/>
        <v>28492.600000000002</v>
      </c>
      <c r="N46" s="94">
        <v>9456.4</v>
      </c>
      <c r="O46" s="95">
        <v>9827</v>
      </c>
      <c r="P46" s="95">
        <v>10213.5</v>
      </c>
      <c r="Q46" s="95"/>
    </row>
    <row r="47" spans="1:17" ht="66">
      <c r="A47" s="21"/>
      <c r="B47" s="23"/>
      <c r="C47" s="24"/>
      <c r="D47" s="38"/>
      <c r="E47" s="32"/>
      <c r="F47" s="32"/>
      <c r="G47" s="42" t="s">
        <v>133</v>
      </c>
      <c r="H47" s="37">
        <v>1004</v>
      </c>
      <c r="I47" s="79" t="s">
        <v>117</v>
      </c>
      <c r="J47" s="37">
        <v>240</v>
      </c>
      <c r="K47" s="76">
        <v>236.5</v>
      </c>
      <c r="L47" s="76">
        <v>265</v>
      </c>
      <c r="M47" s="76">
        <v>275.39999999999998</v>
      </c>
      <c r="N47" s="94"/>
      <c r="O47" s="95"/>
      <c r="P47" s="95"/>
      <c r="Q47" s="95"/>
    </row>
    <row r="48" spans="1:17" ht="26.4">
      <c r="A48" s="21"/>
      <c r="B48" s="23"/>
      <c r="C48" s="24"/>
      <c r="D48" s="55"/>
      <c r="E48" s="32"/>
      <c r="F48" s="32"/>
      <c r="G48" s="36"/>
      <c r="H48" s="37">
        <v>1004</v>
      </c>
      <c r="I48" s="79" t="s">
        <v>117</v>
      </c>
      <c r="J48" s="37">
        <v>320</v>
      </c>
      <c r="K48" s="76">
        <v>24232.2</v>
      </c>
      <c r="L48" s="76">
        <v>27126</v>
      </c>
      <c r="M48" s="76">
        <v>28217.200000000001</v>
      </c>
      <c r="N48" s="94"/>
      <c r="O48" s="95"/>
      <c r="P48" s="95"/>
      <c r="Q48" s="95"/>
    </row>
    <row r="49" spans="1:17" ht="72.599999999999994" customHeight="1">
      <c r="A49" s="21">
        <v>9</v>
      </c>
      <c r="B49" s="72" t="s">
        <v>34</v>
      </c>
      <c r="C49" s="24" t="s">
        <v>13</v>
      </c>
      <c r="D49" s="35">
        <f>K49</f>
        <v>3895.5</v>
      </c>
      <c r="E49" s="84">
        <f t="shared" ref="E49:F49" si="15">L49</f>
        <v>4053.4</v>
      </c>
      <c r="F49" s="84">
        <f t="shared" si="15"/>
        <v>4177.6000000000004</v>
      </c>
      <c r="G49" s="56"/>
      <c r="H49" s="56"/>
      <c r="I49" s="56"/>
      <c r="J49" s="56"/>
      <c r="K49" s="105">
        <f>K50+K51</f>
        <v>3895.5</v>
      </c>
      <c r="L49" s="105">
        <f t="shared" ref="L49:M49" si="16">L50+L51</f>
        <v>4053.4</v>
      </c>
      <c r="M49" s="105">
        <f t="shared" si="16"/>
        <v>4177.6000000000004</v>
      </c>
      <c r="N49" s="94">
        <v>4135.7</v>
      </c>
      <c r="O49" s="95">
        <v>4303.8999999999996</v>
      </c>
      <c r="P49" s="95">
        <v>4476</v>
      </c>
      <c r="Q49" s="95"/>
    </row>
    <row r="50" spans="1:17" ht="87" customHeight="1">
      <c r="A50" s="70"/>
      <c r="B50" s="72"/>
      <c r="C50" s="73"/>
      <c r="D50" s="38"/>
      <c r="E50" s="74"/>
      <c r="F50" s="32"/>
      <c r="G50" s="75" t="s">
        <v>134</v>
      </c>
      <c r="H50" s="78">
        <v>1004</v>
      </c>
      <c r="I50" s="79" t="s">
        <v>116</v>
      </c>
      <c r="J50" s="78">
        <v>240</v>
      </c>
      <c r="K50" s="50">
        <v>42</v>
      </c>
      <c r="L50" s="76">
        <v>43</v>
      </c>
      <c r="M50" s="76">
        <v>44</v>
      </c>
      <c r="N50" s="94"/>
      <c r="O50" s="95"/>
      <c r="P50" s="95"/>
      <c r="Q50" s="95"/>
    </row>
    <row r="51" spans="1:17" ht="26.4">
      <c r="A51" s="12"/>
      <c r="B51" s="12"/>
      <c r="C51" s="13"/>
      <c r="D51" s="47"/>
      <c r="E51" s="48"/>
      <c r="F51" s="48"/>
      <c r="G51" s="46"/>
      <c r="H51" s="57">
        <v>1004</v>
      </c>
      <c r="I51" s="79" t="s">
        <v>116</v>
      </c>
      <c r="J51" s="57">
        <v>320</v>
      </c>
      <c r="K51" s="58">
        <v>3853.5</v>
      </c>
      <c r="L51" s="58">
        <v>4010.4</v>
      </c>
      <c r="M51" s="58">
        <v>4133.6000000000004</v>
      </c>
      <c r="N51" s="94"/>
      <c r="O51" s="95"/>
      <c r="P51" s="95"/>
      <c r="Q51" s="95"/>
    </row>
    <row r="52" spans="1:17" ht="70.95" customHeight="1">
      <c r="A52" s="21">
        <v>10</v>
      </c>
      <c r="B52" s="72" t="s">
        <v>34</v>
      </c>
      <c r="C52" s="24" t="s">
        <v>13</v>
      </c>
      <c r="D52" s="35">
        <f>K52</f>
        <v>67750.2</v>
      </c>
      <c r="E52" s="35">
        <f t="shared" ref="E52:F52" si="17">L52</f>
        <v>70327.600000000006</v>
      </c>
      <c r="F52" s="35">
        <f t="shared" si="17"/>
        <v>73002.3</v>
      </c>
      <c r="G52" s="36"/>
      <c r="H52" s="37"/>
      <c r="I52" s="40"/>
      <c r="J52" s="37"/>
      <c r="K52" s="105">
        <f>K53+K54</f>
        <v>67750.2</v>
      </c>
      <c r="L52" s="105">
        <f t="shared" ref="L52:M52" si="18">L53+L54</f>
        <v>70327.600000000006</v>
      </c>
      <c r="M52" s="105">
        <f t="shared" si="18"/>
        <v>73002.3</v>
      </c>
      <c r="N52" s="94">
        <v>65901.8</v>
      </c>
      <c r="O52" s="95">
        <v>68412.100000000006</v>
      </c>
      <c r="P52" s="95">
        <v>71010.2</v>
      </c>
      <c r="Q52" s="95"/>
    </row>
    <row r="53" spans="1:17" ht="105" customHeight="1">
      <c r="A53" s="21"/>
      <c r="B53" s="23"/>
      <c r="C53" s="24"/>
      <c r="D53" s="38"/>
      <c r="E53" s="32"/>
      <c r="F53" s="32"/>
      <c r="G53" s="42" t="s">
        <v>57</v>
      </c>
      <c r="H53" s="37">
        <v>1003</v>
      </c>
      <c r="I53" s="79" t="s">
        <v>115</v>
      </c>
      <c r="J53" s="37">
        <v>240</v>
      </c>
      <c r="K53" s="76">
        <v>745</v>
      </c>
      <c r="L53" s="76">
        <v>770</v>
      </c>
      <c r="M53" s="76">
        <v>800</v>
      </c>
      <c r="N53" s="94"/>
      <c r="O53" s="95"/>
      <c r="P53" s="95"/>
      <c r="Q53" s="95"/>
    </row>
    <row r="54" spans="1:17" ht="20.25" customHeight="1">
      <c r="A54" s="21"/>
      <c r="B54" s="23"/>
      <c r="C54" s="24"/>
      <c r="D54" s="55"/>
      <c r="E54" s="32"/>
      <c r="F54" s="32"/>
      <c r="G54" s="36"/>
      <c r="H54" s="37">
        <v>1003</v>
      </c>
      <c r="I54" s="79" t="s">
        <v>115</v>
      </c>
      <c r="J54" s="37">
        <v>320</v>
      </c>
      <c r="K54" s="76">
        <v>67005.2</v>
      </c>
      <c r="L54" s="76">
        <v>69557.600000000006</v>
      </c>
      <c r="M54" s="76">
        <v>72202.3</v>
      </c>
      <c r="N54" s="94"/>
      <c r="O54" s="95"/>
      <c r="P54" s="95"/>
      <c r="Q54" s="95"/>
    </row>
    <row r="55" spans="1:17" ht="74.400000000000006" customHeight="1">
      <c r="A55" s="70">
        <v>11</v>
      </c>
      <c r="B55" s="72" t="s">
        <v>34</v>
      </c>
      <c r="C55" s="73" t="s">
        <v>13</v>
      </c>
      <c r="D55" s="82">
        <f>K55</f>
        <v>116626.1</v>
      </c>
      <c r="E55" s="82">
        <f>L55</f>
        <v>129675.6</v>
      </c>
      <c r="F55" s="82">
        <f>M55</f>
        <v>141191.79999999999</v>
      </c>
      <c r="G55" s="71"/>
      <c r="H55" s="78"/>
      <c r="I55" s="79"/>
      <c r="J55" s="78"/>
      <c r="K55" s="82">
        <f>K56</f>
        <v>116626.1</v>
      </c>
      <c r="L55" s="82">
        <f t="shared" ref="L55:M55" si="19">L56</f>
        <v>129675.6</v>
      </c>
      <c r="M55" s="82">
        <f t="shared" si="19"/>
        <v>141191.79999999999</v>
      </c>
      <c r="N55" s="94">
        <v>104454.9</v>
      </c>
      <c r="O55" s="95">
        <v>110836.4</v>
      </c>
      <c r="P55" s="95">
        <v>117228.6</v>
      </c>
      <c r="Q55" s="95"/>
    </row>
    <row r="56" spans="1:17" ht="141.6" customHeight="1">
      <c r="A56" s="21"/>
      <c r="B56" s="23"/>
      <c r="C56" s="24"/>
      <c r="D56" s="35"/>
      <c r="E56" s="32"/>
      <c r="F56" s="32"/>
      <c r="G56" s="44" t="s">
        <v>59</v>
      </c>
      <c r="H56" s="37">
        <v>1002</v>
      </c>
      <c r="I56" s="79" t="s">
        <v>114</v>
      </c>
      <c r="J56" s="37">
        <v>610</v>
      </c>
      <c r="K56" s="76">
        <v>116626.1</v>
      </c>
      <c r="L56" s="76">
        <v>129675.6</v>
      </c>
      <c r="M56" s="76">
        <v>141191.79999999999</v>
      </c>
      <c r="N56" s="94"/>
      <c r="O56" s="95"/>
      <c r="P56" s="95"/>
      <c r="Q56" s="95"/>
    </row>
    <row r="57" spans="1:17" ht="75" customHeight="1">
      <c r="A57" s="21">
        <v>12</v>
      </c>
      <c r="B57" s="72" t="s">
        <v>34</v>
      </c>
      <c r="C57" s="13" t="s">
        <v>13</v>
      </c>
      <c r="D57" s="35">
        <f>K57</f>
        <v>26023.499999999996</v>
      </c>
      <c r="E57" s="84">
        <f t="shared" ref="E57:F57" si="20">L57</f>
        <v>26997.1</v>
      </c>
      <c r="F57" s="84">
        <f t="shared" si="20"/>
        <v>27927.300000000003</v>
      </c>
      <c r="G57" s="60"/>
      <c r="H57" s="50"/>
      <c r="I57" s="51"/>
      <c r="J57" s="50"/>
      <c r="K57" s="105">
        <f>K58+K63</f>
        <v>26023.499999999996</v>
      </c>
      <c r="L57" s="105">
        <f t="shared" ref="L57:M57" si="21">L58+L63</f>
        <v>26997.1</v>
      </c>
      <c r="M57" s="105">
        <f t="shared" si="21"/>
        <v>27927.300000000003</v>
      </c>
      <c r="N57" s="94"/>
      <c r="O57" s="95"/>
      <c r="P57" s="95"/>
      <c r="Q57" s="95"/>
    </row>
    <row r="58" spans="1:17" ht="21" customHeight="1">
      <c r="A58" s="8"/>
      <c r="B58" s="14" t="s">
        <v>17</v>
      </c>
      <c r="C58" s="27"/>
      <c r="D58" s="61"/>
      <c r="E58" s="32"/>
      <c r="F58" s="32"/>
      <c r="G58" s="62"/>
      <c r="H58" s="32"/>
      <c r="I58" s="63"/>
      <c r="J58" s="32"/>
      <c r="K58" s="105">
        <f>K59+K60+K61+K62</f>
        <v>22929.399999999998</v>
      </c>
      <c r="L58" s="105">
        <f t="shared" ref="L58:M58" si="22">L59+L60+L61+L62</f>
        <v>23769.3</v>
      </c>
      <c r="M58" s="105">
        <f t="shared" si="22"/>
        <v>24571.600000000002</v>
      </c>
      <c r="N58" s="94">
        <v>20061.5</v>
      </c>
      <c r="O58" s="95">
        <v>20309</v>
      </c>
      <c r="P58" s="95">
        <v>20634.5</v>
      </c>
      <c r="Q58" s="95"/>
    </row>
    <row r="59" spans="1:17" ht="116.4" customHeight="1">
      <c r="A59" s="12"/>
      <c r="B59" s="12"/>
      <c r="C59" s="15"/>
      <c r="D59" s="38"/>
      <c r="E59" s="48"/>
      <c r="F59" s="32"/>
      <c r="G59" s="46" t="s">
        <v>135</v>
      </c>
      <c r="H59" s="50">
        <v>1006</v>
      </c>
      <c r="I59" s="51" t="s">
        <v>113</v>
      </c>
      <c r="J59" s="50">
        <v>120</v>
      </c>
      <c r="K59" s="76">
        <v>21972.1</v>
      </c>
      <c r="L59" s="52">
        <v>22776.6</v>
      </c>
      <c r="M59" s="52">
        <v>23542</v>
      </c>
      <c r="N59" s="94"/>
      <c r="O59" s="95"/>
      <c r="P59" s="95"/>
      <c r="Q59" s="95"/>
    </row>
    <row r="60" spans="1:17" ht="26.4">
      <c r="A60" s="22"/>
      <c r="B60" s="23"/>
      <c r="C60" s="24"/>
      <c r="D60" s="55"/>
      <c r="E60" s="32"/>
      <c r="F60" s="32"/>
      <c r="G60" s="36"/>
      <c r="H60" s="37">
        <v>1006</v>
      </c>
      <c r="I60" s="51" t="s">
        <v>113</v>
      </c>
      <c r="J60" s="37">
        <v>240</v>
      </c>
      <c r="K60" s="76">
        <v>955.6</v>
      </c>
      <c r="L60" s="76">
        <v>991</v>
      </c>
      <c r="M60" s="76">
        <v>1027.9000000000001</v>
      </c>
      <c r="N60" s="94"/>
      <c r="O60" s="95"/>
      <c r="P60" s="95"/>
      <c r="Q60" s="95"/>
    </row>
    <row r="61" spans="1:17" ht="26.4">
      <c r="A61" s="30"/>
      <c r="B61" s="28"/>
      <c r="C61" s="29"/>
      <c r="D61" s="55"/>
      <c r="E61" s="32"/>
      <c r="F61" s="32"/>
      <c r="G61" s="36"/>
      <c r="H61" s="37">
        <v>1006</v>
      </c>
      <c r="I61" s="51" t="s">
        <v>113</v>
      </c>
      <c r="J61" s="37">
        <v>320</v>
      </c>
      <c r="K61" s="76">
        <v>0</v>
      </c>
      <c r="L61" s="76">
        <v>0</v>
      </c>
      <c r="M61" s="76">
        <v>0</v>
      </c>
      <c r="N61" s="94"/>
      <c r="O61" s="95"/>
      <c r="P61" s="95"/>
      <c r="Q61" s="95"/>
    </row>
    <row r="62" spans="1:17" ht="26.4">
      <c r="A62" s="22"/>
      <c r="B62" s="23"/>
      <c r="C62" s="24"/>
      <c r="D62" s="55"/>
      <c r="E62" s="32"/>
      <c r="F62" s="32"/>
      <c r="G62" s="36"/>
      <c r="H62" s="37">
        <v>1006</v>
      </c>
      <c r="I62" s="51" t="s">
        <v>113</v>
      </c>
      <c r="J62" s="37">
        <v>850</v>
      </c>
      <c r="K62" s="76">
        <v>1.7</v>
      </c>
      <c r="L62" s="76">
        <v>1.7</v>
      </c>
      <c r="M62" s="76">
        <v>1.7</v>
      </c>
      <c r="N62" s="94"/>
      <c r="O62" s="95"/>
      <c r="P62" s="95"/>
      <c r="Q62" s="95"/>
    </row>
    <row r="63" spans="1:17">
      <c r="A63" s="8"/>
      <c r="B63" s="26" t="s">
        <v>18</v>
      </c>
      <c r="C63" s="27"/>
      <c r="D63" s="61"/>
      <c r="E63" s="32"/>
      <c r="F63" s="32"/>
      <c r="G63" s="62"/>
      <c r="H63" s="62"/>
      <c r="I63" s="64"/>
      <c r="J63" s="62"/>
      <c r="K63" s="105">
        <f>K64</f>
        <v>3094.1</v>
      </c>
      <c r="L63" s="105">
        <f>L64</f>
        <v>3227.8</v>
      </c>
      <c r="M63" s="105">
        <f>M64</f>
        <v>3355.7</v>
      </c>
      <c r="N63" s="94">
        <v>2558.6</v>
      </c>
      <c r="O63" s="95">
        <v>2583.8000000000002</v>
      </c>
      <c r="P63" s="95">
        <v>2685.8</v>
      </c>
      <c r="Q63" s="95"/>
    </row>
    <row r="64" spans="1:17" ht="26.4">
      <c r="A64" s="22"/>
      <c r="B64" s="23"/>
      <c r="C64" s="24"/>
      <c r="D64" s="55"/>
      <c r="E64" s="32"/>
      <c r="F64" s="32"/>
      <c r="G64" s="36"/>
      <c r="H64" s="37">
        <v>1006</v>
      </c>
      <c r="I64" s="51" t="s">
        <v>113</v>
      </c>
      <c r="J64" s="65">
        <v>620</v>
      </c>
      <c r="K64" s="66">
        <v>3094.1</v>
      </c>
      <c r="L64" s="66">
        <v>3227.8</v>
      </c>
      <c r="M64" s="66">
        <v>3355.7</v>
      </c>
      <c r="N64" s="94"/>
      <c r="O64" s="95"/>
      <c r="P64" s="95"/>
      <c r="Q64" s="95"/>
    </row>
    <row r="65" spans="1:17" ht="73.2" customHeight="1">
      <c r="A65" s="22">
        <v>13</v>
      </c>
      <c r="B65" s="72" t="s">
        <v>34</v>
      </c>
      <c r="C65" s="24" t="s">
        <v>13</v>
      </c>
      <c r="D65" s="35">
        <f>K65</f>
        <v>1644</v>
      </c>
      <c r="E65" s="84">
        <f t="shared" ref="E65:F65" si="23">L65</f>
        <v>1715.9</v>
      </c>
      <c r="F65" s="84">
        <f t="shared" si="23"/>
        <v>1784.5</v>
      </c>
      <c r="G65" s="36"/>
      <c r="H65" s="37"/>
      <c r="I65" s="40"/>
      <c r="J65" s="37"/>
      <c r="K65" s="105">
        <f>K66+K67</f>
        <v>1644</v>
      </c>
      <c r="L65" s="105">
        <f t="shared" ref="L65:M65" si="24">L66+L67</f>
        <v>1715.9</v>
      </c>
      <c r="M65" s="105">
        <f t="shared" si="24"/>
        <v>1784.5</v>
      </c>
      <c r="N65" s="94"/>
      <c r="O65" s="95"/>
      <c r="P65" s="95"/>
      <c r="Q65" s="95"/>
    </row>
    <row r="66" spans="1:17" ht="144" customHeight="1">
      <c r="A66" s="22"/>
      <c r="B66" s="23"/>
      <c r="C66" s="24"/>
      <c r="D66" s="55"/>
      <c r="E66" s="32"/>
      <c r="F66" s="32"/>
      <c r="G66" s="80" t="s">
        <v>139</v>
      </c>
      <c r="H66" s="40" t="s">
        <v>24</v>
      </c>
      <c r="I66" s="79" t="s">
        <v>112</v>
      </c>
      <c r="J66" s="37">
        <v>120</v>
      </c>
      <c r="K66" s="76">
        <v>1644</v>
      </c>
      <c r="L66" s="76">
        <v>1715.9</v>
      </c>
      <c r="M66" s="76">
        <v>1784.5</v>
      </c>
      <c r="N66" s="94">
        <v>1374.9</v>
      </c>
      <c r="O66" s="95">
        <v>1388.6</v>
      </c>
      <c r="P66" s="95">
        <v>1444.1</v>
      </c>
      <c r="Q66" s="95"/>
    </row>
    <row r="67" spans="1:17" ht="26.4">
      <c r="A67" s="21"/>
      <c r="B67" s="23"/>
      <c r="C67" s="24"/>
      <c r="D67" s="55"/>
      <c r="E67" s="32"/>
      <c r="F67" s="32"/>
      <c r="G67" s="36"/>
      <c r="H67" s="40" t="s">
        <v>24</v>
      </c>
      <c r="I67" s="79" t="s">
        <v>112</v>
      </c>
      <c r="J67" s="37">
        <v>240</v>
      </c>
      <c r="K67" s="76">
        <v>0</v>
      </c>
      <c r="L67" s="76">
        <v>0</v>
      </c>
      <c r="M67" s="76">
        <v>0</v>
      </c>
      <c r="N67" s="94"/>
      <c r="O67" s="95"/>
      <c r="P67" s="95"/>
      <c r="Q67" s="95"/>
    </row>
    <row r="68" spans="1:17" ht="66">
      <c r="A68" s="21">
        <v>14</v>
      </c>
      <c r="B68" s="72" t="s">
        <v>34</v>
      </c>
      <c r="C68" s="24" t="s">
        <v>13</v>
      </c>
      <c r="D68" s="35">
        <f>K68</f>
        <v>157.69999999999999</v>
      </c>
      <c r="E68" s="84">
        <f t="shared" ref="E68:F68" si="25">L68</f>
        <v>157.69999999999999</v>
      </c>
      <c r="F68" s="84">
        <f t="shared" si="25"/>
        <v>157.69999999999999</v>
      </c>
      <c r="G68" s="36"/>
      <c r="H68" s="37"/>
      <c r="I68" s="40"/>
      <c r="J68" s="37"/>
      <c r="K68" s="105">
        <f>K69+K70</f>
        <v>157.69999999999999</v>
      </c>
      <c r="L68" s="105">
        <f t="shared" ref="L68:M68" si="26">L69+L70</f>
        <v>157.69999999999999</v>
      </c>
      <c r="M68" s="105">
        <f t="shared" si="26"/>
        <v>157.69999999999999</v>
      </c>
      <c r="N68" s="94">
        <v>156.5</v>
      </c>
      <c r="O68" s="95">
        <v>156.5</v>
      </c>
      <c r="P68" s="95">
        <v>156.5</v>
      </c>
      <c r="Q68" s="95"/>
    </row>
    <row r="69" spans="1:17" ht="99.6" customHeight="1">
      <c r="A69" s="21"/>
      <c r="B69" s="23"/>
      <c r="C69" s="24"/>
      <c r="D69" s="38"/>
      <c r="E69" s="32"/>
      <c r="F69" s="32"/>
      <c r="G69" s="80" t="s">
        <v>136</v>
      </c>
      <c r="H69" s="40" t="s">
        <v>23</v>
      </c>
      <c r="I69" s="79" t="s">
        <v>111</v>
      </c>
      <c r="J69" s="37">
        <v>120</v>
      </c>
      <c r="K69" s="76">
        <v>145.69999999999999</v>
      </c>
      <c r="L69" s="76">
        <v>145.69999999999999</v>
      </c>
      <c r="M69" s="76">
        <v>145.69999999999999</v>
      </c>
      <c r="N69" s="94"/>
      <c r="O69" s="95"/>
      <c r="P69" s="95"/>
      <c r="Q69" s="95"/>
    </row>
    <row r="70" spans="1:17" ht="26.4">
      <c r="A70" s="21"/>
      <c r="B70" s="23"/>
      <c r="C70" s="24"/>
      <c r="D70" s="55"/>
      <c r="E70" s="32"/>
      <c r="F70" s="32"/>
      <c r="G70" s="36"/>
      <c r="H70" s="40" t="s">
        <v>23</v>
      </c>
      <c r="I70" s="79" t="s">
        <v>111</v>
      </c>
      <c r="J70" s="37">
        <v>240</v>
      </c>
      <c r="K70" s="76">
        <v>12</v>
      </c>
      <c r="L70" s="76">
        <v>12</v>
      </c>
      <c r="M70" s="76">
        <v>12</v>
      </c>
      <c r="N70" s="94"/>
      <c r="O70" s="95"/>
      <c r="P70" s="95"/>
      <c r="Q70" s="95"/>
    </row>
    <row r="71" spans="1:17" ht="34.200000000000003" customHeight="1">
      <c r="A71" s="21">
        <v>15</v>
      </c>
      <c r="B71" s="80" t="s">
        <v>40</v>
      </c>
      <c r="C71" s="81" t="s">
        <v>30</v>
      </c>
      <c r="D71" s="35">
        <f>K71</f>
        <v>3383.6</v>
      </c>
      <c r="E71" s="84">
        <f t="shared" ref="E71:F71" si="27">L71</f>
        <v>3424.9</v>
      </c>
      <c r="F71" s="84">
        <f t="shared" si="27"/>
        <v>3424.9</v>
      </c>
      <c r="G71" s="37"/>
      <c r="H71" s="37"/>
      <c r="I71" s="40"/>
      <c r="J71" s="37"/>
      <c r="K71" s="105">
        <f>K72+K73</f>
        <v>3383.6</v>
      </c>
      <c r="L71" s="105">
        <f t="shared" ref="L71:M71" si="28">L72+L73</f>
        <v>3424.9</v>
      </c>
      <c r="M71" s="105">
        <f t="shared" si="28"/>
        <v>3424.9</v>
      </c>
      <c r="N71" s="94"/>
      <c r="O71" s="95"/>
      <c r="P71" s="95"/>
      <c r="Q71" s="95"/>
    </row>
    <row r="72" spans="1:17" ht="409.6" hidden="1" customHeight="1">
      <c r="A72" s="21"/>
      <c r="B72" s="72"/>
      <c r="C72" s="81"/>
      <c r="D72" s="35"/>
      <c r="E72" s="35"/>
      <c r="F72" s="35"/>
      <c r="G72" s="44" t="s">
        <v>137</v>
      </c>
      <c r="H72" s="40" t="s">
        <v>25</v>
      </c>
      <c r="I72" s="79" t="s">
        <v>110</v>
      </c>
      <c r="J72" s="37">
        <v>810</v>
      </c>
      <c r="K72" s="76"/>
      <c r="L72" s="76"/>
      <c r="M72" s="76"/>
      <c r="N72" s="94">
        <v>4701.6000000000004</v>
      </c>
      <c r="O72" s="95">
        <v>4620.5</v>
      </c>
      <c r="P72" s="95">
        <v>4936.7</v>
      </c>
      <c r="Q72" s="95"/>
    </row>
    <row r="73" spans="1:17" ht="299.39999999999998" customHeight="1">
      <c r="A73" s="21"/>
      <c r="B73" s="72"/>
      <c r="C73" s="81"/>
      <c r="D73" s="55"/>
      <c r="E73" s="32"/>
      <c r="F73" s="32"/>
      <c r="G73" s="59" t="s">
        <v>60</v>
      </c>
      <c r="H73" s="40" t="s">
        <v>25</v>
      </c>
      <c r="I73" s="79" t="s">
        <v>109</v>
      </c>
      <c r="J73" s="37">
        <v>810</v>
      </c>
      <c r="K73" s="102">
        <v>3383.6</v>
      </c>
      <c r="L73" s="78">
        <v>3424.9</v>
      </c>
      <c r="M73" s="78">
        <v>3424.9</v>
      </c>
      <c r="N73" s="94">
        <v>2661.8</v>
      </c>
      <c r="O73" s="95">
        <v>2615.9</v>
      </c>
      <c r="P73" s="95">
        <v>2794.9</v>
      </c>
      <c r="Q73" s="95"/>
    </row>
    <row r="74" spans="1:17" ht="70.95" hidden="1" customHeight="1">
      <c r="A74" s="70">
        <v>16</v>
      </c>
      <c r="B74" s="72" t="s">
        <v>34</v>
      </c>
      <c r="C74" s="81" t="s">
        <v>29</v>
      </c>
      <c r="D74" s="61">
        <f>K74</f>
        <v>0</v>
      </c>
      <c r="E74" s="61">
        <f t="shared" ref="E74:F74" si="29">L74</f>
        <v>0</v>
      </c>
      <c r="F74" s="61">
        <f t="shared" si="29"/>
        <v>0</v>
      </c>
      <c r="G74" s="59"/>
      <c r="H74" s="79"/>
      <c r="I74" s="79"/>
      <c r="J74" s="78"/>
      <c r="K74" s="105">
        <f>K75</f>
        <v>0</v>
      </c>
      <c r="L74" s="105">
        <f t="shared" ref="L74:M74" si="30">L75</f>
        <v>0</v>
      </c>
      <c r="M74" s="105">
        <f t="shared" si="30"/>
        <v>0</v>
      </c>
      <c r="N74" s="94"/>
      <c r="O74" s="95"/>
      <c r="P74" s="95"/>
      <c r="Q74" s="95"/>
    </row>
    <row r="75" spans="1:17" ht="197.4" hidden="1" customHeight="1">
      <c r="A75" s="21"/>
      <c r="B75" s="72"/>
      <c r="C75" s="81"/>
      <c r="D75" s="55"/>
      <c r="E75" s="32"/>
      <c r="F75" s="32"/>
      <c r="G75" s="59" t="s">
        <v>138</v>
      </c>
      <c r="H75" s="40" t="s">
        <v>25</v>
      </c>
      <c r="I75" s="79" t="s">
        <v>108</v>
      </c>
      <c r="J75" s="37">
        <v>810</v>
      </c>
      <c r="K75" s="76">
        <f>4190.2-4190.2</f>
        <v>0</v>
      </c>
      <c r="L75" s="76">
        <v>0</v>
      </c>
      <c r="M75" s="76">
        <v>0</v>
      </c>
      <c r="N75" s="94">
        <v>4190.2</v>
      </c>
      <c r="O75" s="95">
        <v>0</v>
      </c>
      <c r="P75" s="95">
        <v>0</v>
      </c>
      <c r="Q75" s="95"/>
    </row>
    <row r="76" spans="1:17" ht="74.400000000000006" customHeight="1">
      <c r="A76" s="21">
        <v>16</v>
      </c>
      <c r="B76" s="72" t="s">
        <v>34</v>
      </c>
      <c r="C76" s="24" t="s">
        <v>22</v>
      </c>
      <c r="D76" s="84">
        <f>K76</f>
        <v>2555.1000000000004</v>
      </c>
      <c r="E76" s="84">
        <f t="shared" ref="E76:F76" si="31">L76</f>
        <v>2662.9</v>
      </c>
      <c r="F76" s="84">
        <f t="shared" si="31"/>
        <v>2765.8</v>
      </c>
      <c r="G76" s="36"/>
      <c r="H76" s="37"/>
      <c r="I76" s="40"/>
      <c r="J76" s="37"/>
      <c r="K76" s="105">
        <f>K77+K78</f>
        <v>2555.1000000000004</v>
      </c>
      <c r="L76" s="105">
        <f t="shared" ref="L76:M76" si="32">L77+L78</f>
        <v>2662.9</v>
      </c>
      <c r="M76" s="105">
        <f t="shared" si="32"/>
        <v>2765.8</v>
      </c>
      <c r="N76" s="94">
        <v>2169.6</v>
      </c>
      <c r="O76" s="95">
        <v>2190.5</v>
      </c>
      <c r="P76" s="95">
        <v>2274.5</v>
      </c>
      <c r="Q76" s="95"/>
    </row>
    <row r="77" spans="1:17" ht="163.19999999999999" customHeight="1">
      <c r="A77" s="21"/>
      <c r="B77" s="23"/>
      <c r="C77" s="24"/>
      <c r="D77" s="38"/>
      <c r="E77" s="32"/>
      <c r="F77" s="32"/>
      <c r="G77" s="71" t="s">
        <v>61</v>
      </c>
      <c r="H77" s="40" t="s">
        <v>25</v>
      </c>
      <c r="I77" s="79" t="s">
        <v>107</v>
      </c>
      <c r="J77" s="37">
        <v>120</v>
      </c>
      <c r="K77" s="76">
        <v>2466.3000000000002</v>
      </c>
      <c r="L77" s="76">
        <v>2574.1</v>
      </c>
      <c r="M77" s="76">
        <v>2677</v>
      </c>
      <c r="N77" s="94"/>
      <c r="O77" s="95"/>
      <c r="P77" s="95"/>
      <c r="Q77" s="95"/>
    </row>
    <row r="78" spans="1:17" ht="26.4">
      <c r="A78" s="21"/>
      <c r="B78" s="23"/>
      <c r="C78" s="24"/>
      <c r="D78" s="55"/>
      <c r="E78" s="32"/>
      <c r="F78" s="32"/>
      <c r="G78" s="36"/>
      <c r="H78" s="40" t="s">
        <v>25</v>
      </c>
      <c r="I78" s="79" t="s">
        <v>107</v>
      </c>
      <c r="J78" s="37">
        <v>240</v>
      </c>
      <c r="K78" s="76">
        <v>88.8</v>
      </c>
      <c r="L78" s="76">
        <v>88.8</v>
      </c>
      <c r="M78" s="76">
        <v>88.8</v>
      </c>
      <c r="N78" s="94"/>
      <c r="O78" s="95"/>
      <c r="P78" s="95"/>
      <c r="Q78" s="95"/>
    </row>
    <row r="79" spans="1:17" ht="66">
      <c r="A79" s="21">
        <v>17</v>
      </c>
      <c r="B79" s="72" t="s">
        <v>34</v>
      </c>
      <c r="C79" s="24" t="s">
        <v>13</v>
      </c>
      <c r="D79" s="35">
        <f>K79</f>
        <v>852.4</v>
      </c>
      <c r="E79" s="84">
        <f t="shared" ref="E79:F79" si="33">L79</f>
        <v>888.3</v>
      </c>
      <c r="F79" s="84">
        <f t="shared" si="33"/>
        <v>922.6</v>
      </c>
      <c r="G79" s="36"/>
      <c r="H79" s="37"/>
      <c r="I79" s="40"/>
      <c r="J79" s="37"/>
      <c r="K79" s="105">
        <f>K80+K81</f>
        <v>852.4</v>
      </c>
      <c r="L79" s="105">
        <f t="shared" ref="L79:M79" si="34">L80+L81</f>
        <v>888.3</v>
      </c>
      <c r="M79" s="105">
        <f t="shared" si="34"/>
        <v>922.6</v>
      </c>
      <c r="N79" s="94"/>
      <c r="O79" s="95"/>
      <c r="P79" s="95"/>
      <c r="Q79" s="95"/>
    </row>
    <row r="80" spans="1:17" ht="62.4" customHeight="1">
      <c r="A80" s="21"/>
      <c r="B80" s="23"/>
      <c r="C80" s="24"/>
      <c r="D80" s="38"/>
      <c r="E80" s="32"/>
      <c r="F80" s="32"/>
      <c r="G80" s="80" t="s">
        <v>62</v>
      </c>
      <c r="H80" s="40" t="s">
        <v>26</v>
      </c>
      <c r="I80" s="79" t="s">
        <v>106</v>
      </c>
      <c r="J80" s="37">
        <v>120</v>
      </c>
      <c r="K80" s="76">
        <v>822</v>
      </c>
      <c r="L80" s="78">
        <v>857.9</v>
      </c>
      <c r="M80" s="76">
        <v>892.2</v>
      </c>
      <c r="N80" s="94">
        <v>717.8</v>
      </c>
      <c r="O80" s="95">
        <v>724.7</v>
      </c>
      <c r="P80" s="95">
        <v>752.4</v>
      </c>
      <c r="Q80" s="95"/>
    </row>
    <row r="81" spans="1:17" ht="26.4">
      <c r="A81" s="21"/>
      <c r="B81" s="23"/>
      <c r="C81" s="24"/>
      <c r="D81" s="55"/>
      <c r="E81" s="32"/>
      <c r="F81" s="32"/>
      <c r="G81" s="36"/>
      <c r="H81" s="40" t="s">
        <v>26</v>
      </c>
      <c r="I81" s="79" t="s">
        <v>106</v>
      </c>
      <c r="J81" s="37">
        <v>240</v>
      </c>
      <c r="K81" s="78">
        <v>30.4</v>
      </c>
      <c r="L81" s="78">
        <v>30.4</v>
      </c>
      <c r="M81" s="78">
        <v>30.4</v>
      </c>
      <c r="N81" s="94"/>
      <c r="O81" s="95"/>
      <c r="P81" s="95"/>
      <c r="Q81" s="95"/>
    </row>
    <row r="82" spans="1:17" ht="66">
      <c r="A82" s="21">
        <v>18</v>
      </c>
      <c r="B82" s="72" t="s">
        <v>34</v>
      </c>
      <c r="C82" s="24" t="s">
        <v>13</v>
      </c>
      <c r="D82" s="84">
        <f>K82</f>
        <v>842</v>
      </c>
      <c r="E82" s="84">
        <f t="shared" ref="E82:F82" si="35">L82</f>
        <v>877.9</v>
      </c>
      <c r="F82" s="84">
        <f t="shared" si="35"/>
        <v>912.2</v>
      </c>
      <c r="G82" s="36"/>
      <c r="H82" s="40"/>
      <c r="I82" s="40"/>
      <c r="J82" s="37"/>
      <c r="K82" s="105">
        <f>K83+K84</f>
        <v>842</v>
      </c>
      <c r="L82" s="105">
        <f t="shared" ref="L82:M82" si="36">L83+L84</f>
        <v>877.9</v>
      </c>
      <c r="M82" s="105">
        <f t="shared" si="36"/>
        <v>912.2</v>
      </c>
      <c r="N82" s="94"/>
      <c r="O82" s="95"/>
      <c r="P82" s="95"/>
      <c r="Q82" s="95"/>
    </row>
    <row r="83" spans="1:17" ht="85.95" customHeight="1">
      <c r="A83" s="21"/>
      <c r="B83" s="23"/>
      <c r="C83" s="24"/>
      <c r="D83" s="38"/>
      <c r="E83" s="32"/>
      <c r="F83" s="32"/>
      <c r="G83" s="80" t="s">
        <v>63</v>
      </c>
      <c r="H83" s="40" t="s">
        <v>26</v>
      </c>
      <c r="I83" s="79" t="s">
        <v>105</v>
      </c>
      <c r="J83" s="37">
        <v>120</v>
      </c>
      <c r="K83" s="76">
        <v>822</v>
      </c>
      <c r="L83" s="78">
        <v>857.9</v>
      </c>
      <c r="M83" s="76">
        <v>892.2</v>
      </c>
      <c r="N83" s="94">
        <v>707.4</v>
      </c>
      <c r="O83" s="95">
        <v>714.3</v>
      </c>
      <c r="P83" s="95">
        <v>742</v>
      </c>
      <c r="Q83" s="95"/>
    </row>
    <row r="84" spans="1:17" ht="26.4">
      <c r="A84" s="21"/>
      <c r="B84" s="23"/>
      <c r="C84" s="24"/>
      <c r="D84" s="55"/>
      <c r="E84" s="32"/>
      <c r="F84" s="32"/>
      <c r="G84" s="36"/>
      <c r="H84" s="40" t="s">
        <v>26</v>
      </c>
      <c r="I84" s="79" t="s">
        <v>105</v>
      </c>
      <c r="J84" s="37">
        <v>240</v>
      </c>
      <c r="K84" s="76">
        <v>20</v>
      </c>
      <c r="L84" s="76">
        <v>20</v>
      </c>
      <c r="M84" s="76">
        <v>20</v>
      </c>
      <c r="N84" s="94"/>
      <c r="O84" s="95"/>
      <c r="P84" s="95"/>
      <c r="Q84" s="95"/>
    </row>
    <row r="85" spans="1:17" ht="76.95" customHeight="1">
      <c r="A85" s="21">
        <v>19</v>
      </c>
      <c r="B85" s="72" t="s">
        <v>34</v>
      </c>
      <c r="C85" s="24" t="s">
        <v>13</v>
      </c>
      <c r="D85" s="84">
        <f>K85</f>
        <v>443.40000000000003</v>
      </c>
      <c r="E85" s="84">
        <f t="shared" ref="E85:F85" si="37">L85</f>
        <v>461.2</v>
      </c>
      <c r="F85" s="84">
        <f t="shared" si="37"/>
        <v>479.59999999999997</v>
      </c>
      <c r="G85" s="36"/>
      <c r="H85" s="40"/>
      <c r="I85" s="40"/>
      <c r="J85" s="37"/>
      <c r="K85" s="105">
        <f>K86+K87</f>
        <v>443.40000000000003</v>
      </c>
      <c r="L85" s="105">
        <f t="shared" ref="L85:M85" si="38">L86+L87</f>
        <v>461.2</v>
      </c>
      <c r="M85" s="105">
        <f t="shared" si="38"/>
        <v>479.59999999999997</v>
      </c>
      <c r="N85" s="94">
        <v>413.1</v>
      </c>
      <c r="O85" s="95">
        <v>429.6</v>
      </c>
      <c r="P85" s="95">
        <v>446.7</v>
      </c>
      <c r="Q85" s="95"/>
    </row>
    <row r="86" spans="1:17" ht="66">
      <c r="A86" s="21"/>
      <c r="B86" s="23"/>
      <c r="C86" s="24"/>
      <c r="D86" s="55"/>
      <c r="E86" s="32"/>
      <c r="F86" s="32"/>
      <c r="G86" s="42" t="s">
        <v>64</v>
      </c>
      <c r="H86" s="37">
        <v>1003</v>
      </c>
      <c r="I86" s="79" t="s">
        <v>104</v>
      </c>
      <c r="J86" s="37">
        <v>240</v>
      </c>
      <c r="K86" s="76">
        <v>4.3</v>
      </c>
      <c r="L86" s="76">
        <v>4.5</v>
      </c>
      <c r="M86" s="76">
        <v>4.7</v>
      </c>
      <c r="N86" s="94"/>
      <c r="O86" s="95"/>
      <c r="P86" s="95"/>
      <c r="Q86" s="95"/>
    </row>
    <row r="87" spans="1:17" ht="26.4">
      <c r="A87" s="21"/>
      <c r="B87" s="23"/>
      <c r="C87" s="24"/>
      <c r="D87" s="38"/>
      <c r="E87" s="32"/>
      <c r="F87" s="32"/>
      <c r="G87" s="36"/>
      <c r="H87" s="37">
        <v>1003</v>
      </c>
      <c r="I87" s="79" t="s">
        <v>104</v>
      </c>
      <c r="J87" s="37">
        <v>320</v>
      </c>
      <c r="K87" s="76">
        <v>439.1</v>
      </c>
      <c r="L87" s="76">
        <v>456.7</v>
      </c>
      <c r="M87" s="76">
        <v>474.9</v>
      </c>
      <c r="N87" s="94"/>
      <c r="O87" s="95"/>
      <c r="P87" s="95"/>
      <c r="Q87" s="95"/>
    </row>
    <row r="88" spans="1:17" ht="77.400000000000006" customHeight="1">
      <c r="A88" s="21">
        <v>20</v>
      </c>
      <c r="B88" s="72" t="s">
        <v>34</v>
      </c>
      <c r="C88" s="24" t="s">
        <v>13</v>
      </c>
      <c r="D88" s="35">
        <f>K88</f>
        <v>8852.9</v>
      </c>
      <c r="E88" s="35">
        <f t="shared" ref="E88:F88" si="39">L88</f>
        <v>9222.1</v>
      </c>
      <c r="F88" s="35">
        <f t="shared" si="39"/>
        <v>9605.5</v>
      </c>
      <c r="G88" s="36"/>
      <c r="H88" s="37"/>
      <c r="I88" s="40"/>
      <c r="J88" s="37"/>
      <c r="K88" s="105">
        <f>K89+K90</f>
        <v>8852.9</v>
      </c>
      <c r="L88" s="105">
        <f t="shared" ref="L88:M88" si="40">L89+L90</f>
        <v>9222.1</v>
      </c>
      <c r="M88" s="105">
        <f t="shared" si="40"/>
        <v>9605.5</v>
      </c>
      <c r="N88" s="94">
        <v>8292.6</v>
      </c>
      <c r="O88" s="95">
        <v>8616</v>
      </c>
      <c r="P88" s="95">
        <v>8952.9</v>
      </c>
      <c r="Q88" s="95"/>
    </row>
    <row r="89" spans="1:17" ht="150.6" customHeight="1">
      <c r="A89" s="21"/>
      <c r="B89" s="23"/>
      <c r="C89" s="24"/>
      <c r="D89" s="38"/>
      <c r="E89" s="37"/>
      <c r="F89" s="37"/>
      <c r="G89" s="46" t="s">
        <v>65</v>
      </c>
      <c r="H89" s="37">
        <v>1003</v>
      </c>
      <c r="I89" s="79" t="s">
        <v>103</v>
      </c>
      <c r="J89" s="37">
        <v>240</v>
      </c>
      <c r="K89" s="76">
        <v>118</v>
      </c>
      <c r="L89" s="76">
        <v>122</v>
      </c>
      <c r="M89" s="76">
        <v>122</v>
      </c>
      <c r="N89" s="94"/>
      <c r="O89" s="95"/>
      <c r="P89" s="95"/>
      <c r="Q89" s="95"/>
    </row>
    <row r="90" spans="1:17" ht="26.4">
      <c r="A90" s="21"/>
      <c r="B90" s="23"/>
      <c r="C90" s="24"/>
      <c r="D90" s="55"/>
      <c r="E90" s="32"/>
      <c r="F90" s="32"/>
      <c r="G90" s="36"/>
      <c r="H90" s="37">
        <v>1003</v>
      </c>
      <c r="I90" s="79" t="s">
        <v>103</v>
      </c>
      <c r="J90" s="37">
        <v>320</v>
      </c>
      <c r="K90" s="76">
        <v>8734.9</v>
      </c>
      <c r="L90" s="76">
        <v>9100.1</v>
      </c>
      <c r="M90" s="76">
        <v>9483.5</v>
      </c>
      <c r="N90" s="94"/>
      <c r="O90" s="95"/>
      <c r="P90" s="95"/>
      <c r="Q90" s="95"/>
    </row>
    <row r="91" spans="1:17" ht="66">
      <c r="A91" s="21">
        <v>21</v>
      </c>
      <c r="B91" s="72" t="s">
        <v>34</v>
      </c>
      <c r="C91" s="24" t="s">
        <v>13</v>
      </c>
      <c r="D91" s="35">
        <f>K91</f>
        <v>389.5</v>
      </c>
      <c r="E91" s="35">
        <f t="shared" ref="E91:F91" si="41">L91</f>
        <v>405.09999999999997</v>
      </c>
      <c r="F91" s="35">
        <f t="shared" si="41"/>
        <v>421.3</v>
      </c>
      <c r="G91" s="36"/>
      <c r="H91" s="37"/>
      <c r="I91" s="40"/>
      <c r="J91" s="37"/>
      <c r="K91" s="105">
        <f>K92+K93</f>
        <v>389.5</v>
      </c>
      <c r="L91" s="105">
        <f t="shared" ref="L91:M91" si="42">L92+L93</f>
        <v>405.09999999999997</v>
      </c>
      <c r="M91" s="105">
        <f t="shared" si="42"/>
        <v>421.3</v>
      </c>
      <c r="N91" s="94">
        <v>11707.5</v>
      </c>
      <c r="O91" s="95">
        <v>12175.8</v>
      </c>
      <c r="P91" s="95">
        <v>12662.8</v>
      </c>
      <c r="Q91" s="95"/>
    </row>
    <row r="92" spans="1:17" ht="145.19999999999999">
      <c r="A92" s="21"/>
      <c r="B92" s="23"/>
      <c r="C92" s="24"/>
      <c r="D92" s="38"/>
      <c r="E92" s="35"/>
      <c r="F92" s="35"/>
      <c r="G92" s="80" t="s">
        <v>141</v>
      </c>
      <c r="H92" s="40" t="s">
        <v>24</v>
      </c>
      <c r="I92" s="79" t="s">
        <v>140</v>
      </c>
      <c r="J92" s="37">
        <v>320</v>
      </c>
      <c r="K92" s="76">
        <v>385.7</v>
      </c>
      <c r="L92" s="76">
        <v>401.2</v>
      </c>
      <c r="M92" s="76">
        <v>417.2</v>
      </c>
      <c r="N92" s="94"/>
      <c r="O92" s="95"/>
      <c r="P92" s="95"/>
      <c r="Q92" s="95"/>
    </row>
    <row r="93" spans="1:17" ht="26.4">
      <c r="A93" s="21"/>
      <c r="B93" s="23"/>
      <c r="C93" s="24"/>
      <c r="D93" s="38"/>
      <c r="E93" s="35"/>
      <c r="F93" s="35"/>
      <c r="G93" s="39"/>
      <c r="H93" s="40" t="s">
        <v>24</v>
      </c>
      <c r="I93" s="79" t="s">
        <v>140</v>
      </c>
      <c r="J93" s="37">
        <v>240</v>
      </c>
      <c r="K93" s="76">
        <v>3.8</v>
      </c>
      <c r="L93" s="76">
        <v>3.9</v>
      </c>
      <c r="M93" s="76">
        <v>4.0999999999999996</v>
      </c>
      <c r="N93" s="94"/>
      <c r="O93" s="95"/>
      <c r="P93" s="95"/>
      <c r="Q93" s="95"/>
    </row>
    <row r="94" spans="1:17" ht="80.400000000000006" customHeight="1">
      <c r="A94" s="21">
        <v>22</v>
      </c>
      <c r="B94" s="72" t="s">
        <v>34</v>
      </c>
      <c r="C94" s="81" t="s">
        <v>13</v>
      </c>
      <c r="D94" s="35">
        <f>K94</f>
        <v>19571.5</v>
      </c>
      <c r="E94" s="35">
        <f t="shared" ref="E94:F94" si="43">L94</f>
        <v>20357.099999999999</v>
      </c>
      <c r="F94" s="35">
        <f t="shared" si="43"/>
        <v>21178.6</v>
      </c>
      <c r="G94" s="36"/>
      <c r="H94" s="37"/>
      <c r="I94" s="40"/>
      <c r="J94" s="37"/>
      <c r="K94" s="105">
        <f>K95+K96</f>
        <v>19571.5</v>
      </c>
      <c r="L94" s="105">
        <f t="shared" ref="L94:M94" si="44">L95+L96</f>
        <v>20357.099999999999</v>
      </c>
      <c r="M94" s="105">
        <f t="shared" si="44"/>
        <v>21178.6</v>
      </c>
      <c r="N94" s="94">
        <v>20791.7</v>
      </c>
      <c r="O94" s="95">
        <v>21683.5</v>
      </c>
      <c r="P94" s="95">
        <v>22563.599999999999</v>
      </c>
      <c r="Q94" s="95"/>
    </row>
    <row r="95" spans="1:17" ht="64.95" customHeight="1">
      <c r="A95" s="21"/>
      <c r="B95" s="23"/>
      <c r="C95" s="24"/>
      <c r="D95" s="38"/>
      <c r="E95" s="35"/>
      <c r="F95" s="35"/>
      <c r="G95" s="42" t="s">
        <v>66</v>
      </c>
      <c r="H95" s="37">
        <v>1004</v>
      </c>
      <c r="I95" s="79" t="s">
        <v>102</v>
      </c>
      <c r="J95" s="37">
        <v>240</v>
      </c>
      <c r="K95" s="76">
        <v>6</v>
      </c>
      <c r="L95" s="76">
        <v>7</v>
      </c>
      <c r="M95" s="76">
        <v>8</v>
      </c>
      <c r="N95" s="94"/>
      <c r="O95" s="95"/>
      <c r="P95" s="95"/>
      <c r="Q95" s="95"/>
    </row>
    <row r="96" spans="1:17" ht="27.75" customHeight="1">
      <c r="A96" s="21"/>
      <c r="B96" s="23"/>
      <c r="C96" s="24"/>
      <c r="D96" s="55"/>
      <c r="E96" s="35"/>
      <c r="F96" s="35"/>
      <c r="G96" s="36"/>
      <c r="H96" s="37">
        <v>1004</v>
      </c>
      <c r="I96" s="79" t="s">
        <v>102</v>
      </c>
      <c r="J96" s="37">
        <v>320</v>
      </c>
      <c r="K96" s="76">
        <v>19565.5</v>
      </c>
      <c r="L96" s="76">
        <v>20350.099999999999</v>
      </c>
      <c r="M96" s="76">
        <v>21170.6</v>
      </c>
      <c r="N96" s="94"/>
      <c r="O96" s="95"/>
      <c r="P96" s="95"/>
      <c r="Q96" s="95"/>
    </row>
    <row r="97" spans="1:93" s="16" customFormat="1" ht="74.400000000000006" customHeight="1">
      <c r="A97" s="21">
        <v>23</v>
      </c>
      <c r="B97" s="72" t="s">
        <v>34</v>
      </c>
      <c r="C97" s="81" t="s">
        <v>13</v>
      </c>
      <c r="D97" s="35">
        <f>K97</f>
        <v>0.3</v>
      </c>
      <c r="E97" s="84">
        <f t="shared" ref="E97:F97" si="45">L97</f>
        <v>0.3</v>
      </c>
      <c r="F97" s="84">
        <f t="shared" si="45"/>
        <v>0.3</v>
      </c>
      <c r="G97" s="36"/>
      <c r="H97" s="37"/>
      <c r="I97" s="40"/>
      <c r="J97" s="37"/>
      <c r="K97" s="105">
        <f>K98</f>
        <v>0.3</v>
      </c>
      <c r="L97" s="105">
        <f t="shared" ref="L97:M97" si="46">L98</f>
        <v>0.3</v>
      </c>
      <c r="M97" s="105">
        <f t="shared" si="46"/>
        <v>0.3</v>
      </c>
      <c r="N97" s="94"/>
      <c r="O97" s="95"/>
      <c r="P97" s="95"/>
      <c r="Q97" s="95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</row>
    <row r="98" spans="1:93" s="16" customFormat="1" ht="158.4">
      <c r="A98" s="21"/>
      <c r="B98" s="17"/>
      <c r="C98" s="24"/>
      <c r="D98" s="38"/>
      <c r="E98" s="41"/>
      <c r="F98" s="67"/>
      <c r="G98" s="80" t="s">
        <v>142</v>
      </c>
      <c r="H98" s="40" t="s">
        <v>26</v>
      </c>
      <c r="I98" s="79" t="s">
        <v>101</v>
      </c>
      <c r="J98" s="37">
        <v>240</v>
      </c>
      <c r="K98" s="76">
        <v>0.3</v>
      </c>
      <c r="L98" s="76">
        <v>0.3</v>
      </c>
      <c r="M98" s="76">
        <v>0.3</v>
      </c>
      <c r="N98" s="94">
        <v>0.3</v>
      </c>
      <c r="O98" s="95">
        <v>0.3</v>
      </c>
      <c r="P98" s="95">
        <v>0.3</v>
      </c>
      <c r="Q98" s="95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</row>
    <row r="99" spans="1:93" ht="79.95" customHeight="1">
      <c r="A99" s="21">
        <v>24</v>
      </c>
      <c r="B99" s="72" t="s">
        <v>34</v>
      </c>
      <c r="C99" s="24" t="s">
        <v>13</v>
      </c>
      <c r="D99" s="35">
        <f>K99</f>
        <v>3661.3</v>
      </c>
      <c r="E99" s="35">
        <f t="shared" ref="E99:F99" si="47">L99</f>
        <v>3809.3</v>
      </c>
      <c r="F99" s="35">
        <f t="shared" si="47"/>
        <v>3962.4</v>
      </c>
      <c r="G99" s="36"/>
      <c r="H99" s="37"/>
      <c r="I99" s="40"/>
      <c r="J99" s="37"/>
      <c r="K99" s="105">
        <f>K100+K101</f>
        <v>3661.3</v>
      </c>
      <c r="L99" s="105">
        <f t="shared" ref="L99:M99" si="48">L100+L101</f>
        <v>3809.3</v>
      </c>
      <c r="M99" s="105">
        <f t="shared" si="48"/>
        <v>3962.4</v>
      </c>
      <c r="N99" s="94">
        <v>3782.8</v>
      </c>
      <c r="O99" s="95">
        <v>3935.2</v>
      </c>
      <c r="P99" s="95">
        <v>4093.2</v>
      </c>
      <c r="Q99" s="95"/>
    </row>
    <row r="100" spans="1:93" ht="118.8">
      <c r="A100" s="21"/>
      <c r="B100" s="23"/>
      <c r="C100" s="24"/>
      <c r="D100" s="38"/>
      <c r="E100" s="35"/>
      <c r="F100" s="35"/>
      <c r="G100" s="80" t="s">
        <v>67</v>
      </c>
      <c r="H100" s="37">
        <v>1004</v>
      </c>
      <c r="I100" s="79" t="s">
        <v>100</v>
      </c>
      <c r="J100" s="37">
        <v>240</v>
      </c>
      <c r="K100" s="76">
        <v>37</v>
      </c>
      <c r="L100" s="76">
        <v>38</v>
      </c>
      <c r="M100" s="76">
        <v>39</v>
      </c>
      <c r="N100" s="94"/>
      <c r="O100" s="95"/>
      <c r="P100" s="95"/>
      <c r="Q100" s="95"/>
    </row>
    <row r="101" spans="1:93" ht="26.4">
      <c r="A101" s="21"/>
      <c r="B101" s="23"/>
      <c r="C101" s="24"/>
      <c r="D101" s="38"/>
      <c r="E101" s="35"/>
      <c r="F101" s="35"/>
      <c r="G101" s="36"/>
      <c r="H101" s="37">
        <v>1004</v>
      </c>
      <c r="I101" s="79" t="s">
        <v>100</v>
      </c>
      <c r="J101" s="37">
        <v>320</v>
      </c>
      <c r="K101" s="76">
        <v>3624.3</v>
      </c>
      <c r="L101" s="76">
        <v>3771.3</v>
      </c>
      <c r="M101" s="76">
        <v>3923.4</v>
      </c>
      <c r="N101" s="94"/>
      <c r="O101" s="95"/>
      <c r="P101" s="95"/>
      <c r="Q101" s="95"/>
    </row>
    <row r="102" spans="1:93" ht="76.95" customHeight="1">
      <c r="A102" s="21">
        <v>25</v>
      </c>
      <c r="B102" s="72" t="s">
        <v>34</v>
      </c>
      <c r="C102" s="24" t="s">
        <v>13</v>
      </c>
      <c r="D102" s="35">
        <f>K102</f>
        <v>4530.6000000000004</v>
      </c>
      <c r="E102" s="35">
        <f t="shared" ref="E102:F102" si="49">L102</f>
        <v>4712</v>
      </c>
      <c r="F102" s="35">
        <f t="shared" si="49"/>
        <v>4900.3</v>
      </c>
      <c r="G102" s="39"/>
      <c r="H102" s="37"/>
      <c r="I102" s="40"/>
      <c r="J102" s="37"/>
      <c r="K102" s="105">
        <f>K103+K104</f>
        <v>4530.6000000000004</v>
      </c>
      <c r="L102" s="105">
        <f t="shared" ref="L102:M102" si="50">L103+L104</f>
        <v>4712</v>
      </c>
      <c r="M102" s="105">
        <f t="shared" si="50"/>
        <v>4900.3</v>
      </c>
      <c r="N102" s="94">
        <v>7230.9</v>
      </c>
      <c r="O102" s="95">
        <v>7520.2</v>
      </c>
      <c r="P102" s="95">
        <v>7821.1</v>
      </c>
      <c r="Q102" s="95"/>
    </row>
    <row r="103" spans="1:93" ht="138.6" customHeight="1">
      <c r="A103" s="21"/>
      <c r="B103" s="23"/>
      <c r="C103" s="24"/>
      <c r="D103" s="38"/>
      <c r="E103" s="35"/>
      <c r="F103" s="35"/>
      <c r="G103" s="59" t="s">
        <v>126</v>
      </c>
      <c r="H103" s="37">
        <v>1004</v>
      </c>
      <c r="I103" s="79" t="s">
        <v>99</v>
      </c>
      <c r="J103" s="37">
        <v>240</v>
      </c>
      <c r="K103" s="76">
        <v>45</v>
      </c>
      <c r="L103" s="76">
        <v>46</v>
      </c>
      <c r="M103" s="76">
        <v>48</v>
      </c>
      <c r="N103" s="94"/>
      <c r="O103" s="95"/>
      <c r="P103" s="95"/>
      <c r="Q103" s="95"/>
    </row>
    <row r="104" spans="1:93" ht="24" customHeight="1">
      <c r="A104" s="21"/>
      <c r="B104" s="23"/>
      <c r="C104" s="24"/>
      <c r="D104" s="38"/>
      <c r="E104" s="35"/>
      <c r="F104" s="35"/>
      <c r="G104" s="59"/>
      <c r="H104" s="37">
        <v>1004</v>
      </c>
      <c r="I104" s="79" t="s">
        <v>99</v>
      </c>
      <c r="J104" s="37">
        <v>320</v>
      </c>
      <c r="K104" s="76">
        <v>4485.6000000000004</v>
      </c>
      <c r="L104" s="76">
        <v>4666</v>
      </c>
      <c r="M104" s="76">
        <v>4852.3</v>
      </c>
      <c r="N104" s="94"/>
      <c r="O104" s="95"/>
      <c r="P104" s="95"/>
      <c r="Q104" s="95"/>
    </row>
    <row r="105" spans="1:93" ht="21.6" customHeight="1">
      <c r="A105" s="21">
        <v>26</v>
      </c>
      <c r="B105" s="93"/>
      <c r="C105" s="24"/>
      <c r="D105" s="35">
        <f>K105</f>
        <v>2596.4</v>
      </c>
      <c r="E105" s="35">
        <f t="shared" ref="E105:F105" si="51">L105</f>
        <v>0</v>
      </c>
      <c r="F105" s="35">
        <f t="shared" si="51"/>
        <v>0</v>
      </c>
      <c r="G105" s="36"/>
      <c r="H105" s="37"/>
      <c r="I105" s="40"/>
      <c r="J105" s="37"/>
      <c r="K105" s="105">
        <f>K106+K107</f>
        <v>2596.4</v>
      </c>
      <c r="L105" s="105">
        <f t="shared" ref="L105:M105" si="52">L106+L107</f>
        <v>0</v>
      </c>
      <c r="M105" s="105">
        <f t="shared" si="52"/>
        <v>0</v>
      </c>
      <c r="N105" s="94"/>
      <c r="O105" s="95"/>
      <c r="P105" s="95"/>
      <c r="Q105" s="95"/>
    </row>
    <row r="106" spans="1:93" ht="292.2" customHeight="1">
      <c r="A106" s="21"/>
      <c r="B106" s="72" t="s">
        <v>34</v>
      </c>
      <c r="C106" s="24" t="s">
        <v>13</v>
      </c>
      <c r="D106" s="38"/>
      <c r="E106" s="35"/>
      <c r="F106" s="35"/>
      <c r="G106" s="44" t="s">
        <v>143</v>
      </c>
      <c r="H106" s="37">
        <v>1004</v>
      </c>
      <c r="I106" s="79" t="s">
        <v>98</v>
      </c>
      <c r="J106" s="37">
        <v>240</v>
      </c>
      <c r="K106" s="76">
        <v>38.4</v>
      </c>
      <c r="L106" s="76">
        <v>0</v>
      </c>
      <c r="M106" s="76">
        <v>0</v>
      </c>
      <c r="N106" s="94">
        <v>115.5</v>
      </c>
      <c r="O106" s="95">
        <v>39</v>
      </c>
      <c r="P106" s="95">
        <v>0</v>
      </c>
      <c r="Q106" s="95"/>
    </row>
    <row r="107" spans="1:93" ht="125.4" customHeight="1">
      <c r="A107" s="21"/>
      <c r="B107" s="72" t="s">
        <v>41</v>
      </c>
      <c r="C107" s="24" t="s">
        <v>14</v>
      </c>
      <c r="D107" s="38"/>
      <c r="E107" s="35"/>
      <c r="F107" s="35"/>
      <c r="G107" s="59" t="s">
        <v>68</v>
      </c>
      <c r="H107" s="37">
        <v>1004</v>
      </c>
      <c r="I107" s="79" t="s">
        <v>97</v>
      </c>
      <c r="J107" s="37">
        <v>310</v>
      </c>
      <c r="K107" s="76">
        <v>2558</v>
      </c>
      <c r="L107" s="76">
        <v>0</v>
      </c>
      <c r="M107" s="76">
        <v>0</v>
      </c>
      <c r="N107" s="94">
        <v>7703.5</v>
      </c>
      <c r="O107" s="95">
        <v>2598.6999999999998</v>
      </c>
      <c r="P107" s="95">
        <v>0</v>
      </c>
      <c r="Q107" s="95"/>
    </row>
    <row r="108" spans="1:93" ht="75" customHeight="1">
      <c r="A108" s="21">
        <v>27</v>
      </c>
      <c r="B108" s="72" t="s">
        <v>34</v>
      </c>
      <c r="C108" s="24" t="s">
        <v>13</v>
      </c>
      <c r="D108" s="35">
        <f>K108</f>
        <v>60</v>
      </c>
      <c r="E108" s="84">
        <f t="shared" ref="E108:F108" si="53">L108</f>
        <v>60</v>
      </c>
      <c r="F108" s="84">
        <f t="shared" si="53"/>
        <v>60</v>
      </c>
      <c r="G108" s="36"/>
      <c r="H108" s="37"/>
      <c r="I108" s="40"/>
      <c r="J108" s="37"/>
      <c r="K108" s="83">
        <f>K109</f>
        <v>60</v>
      </c>
      <c r="L108" s="83">
        <f t="shared" ref="L108:M108" si="54">L109</f>
        <v>60</v>
      </c>
      <c r="M108" s="83">
        <f t="shared" si="54"/>
        <v>60</v>
      </c>
      <c r="N108" s="94"/>
      <c r="O108" s="95"/>
      <c r="P108" s="95"/>
      <c r="Q108" s="95"/>
    </row>
    <row r="109" spans="1:93" ht="124.2" customHeight="1">
      <c r="A109" s="21"/>
      <c r="B109" s="23"/>
      <c r="C109" s="24"/>
      <c r="D109" s="38"/>
      <c r="E109" s="35"/>
      <c r="F109" s="35"/>
      <c r="G109" s="80" t="s">
        <v>69</v>
      </c>
      <c r="H109" s="37">
        <v>1004</v>
      </c>
      <c r="I109" s="79" t="s">
        <v>96</v>
      </c>
      <c r="J109" s="37">
        <v>320</v>
      </c>
      <c r="K109" s="76">
        <v>60</v>
      </c>
      <c r="L109" s="76">
        <v>60</v>
      </c>
      <c r="M109" s="76">
        <v>60</v>
      </c>
      <c r="N109" s="94">
        <v>30</v>
      </c>
      <c r="O109" s="94">
        <v>30</v>
      </c>
      <c r="P109" s="94">
        <v>30</v>
      </c>
      <c r="Q109" s="95"/>
    </row>
    <row r="110" spans="1:93" ht="75.599999999999994" customHeight="1">
      <c r="A110" s="70">
        <v>28</v>
      </c>
      <c r="B110" s="77" t="s">
        <v>34</v>
      </c>
      <c r="C110" s="73" t="s">
        <v>13</v>
      </c>
      <c r="D110" s="35">
        <f>K110</f>
        <v>16212.5</v>
      </c>
      <c r="E110" s="84">
        <f t="shared" ref="E110:F110" si="55">L110</f>
        <v>16866.599999999999</v>
      </c>
      <c r="F110" s="84">
        <f t="shared" si="55"/>
        <v>17534.8</v>
      </c>
      <c r="G110" s="71"/>
      <c r="H110" s="78"/>
      <c r="I110" s="79"/>
      <c r="J110" s="78"/>
      <c r="K110" s="105">
        <f>K111</f>
        <v>16212.5</v>
      </c>
      <c r="L110" s="105">
        <f t="shared" ref="L110:M110" si="56">L111</f>
        <v>16866.599999999999</v>
      </c>
      <c r="M110" s="105">
        <f t="shared" si="56"/>
        <v>17534.8</v>
      </c>
      <c r="N110" s="94"/>
      <c r="O110" s="95"/>
      <c r="P110" s="95"/>
      <c r="Q110" s="95"/>
    </row>
    <row r="111" spans="1:93" ht="165" customHeight="1">
      <c r="A111" s="21"/>
      <c r="B111" s="18"/>
      <c r="C111" s="24"/>
      <c r="D111" s="38"/>
      <c r="E111" s="35"/>
      <c r="F111" s="35"/>
      <c r="G111" s="68" t="s">
        <v>70</v>
      </c>
      <c r="H111" s="37">
        <v>1004</v>
      </c>
      <c r="I111" s="79" t="s">
        <v>95</v>
      </c>
      <c r="J111" s="37">
        <v>320</v>
      </c>
      <c r="K111" s="76">
        <v>16212.5</v>
      </c>
      <c r="L111" s="76">
        <v>16866.599999999999</v>
      </c>
      <c r="M111" s="76">
        <v>17534.8</v>
      </c>
      <c r="N111" s="94">
        <v>14524.6</v>
      </c>
      <c r="O111" s="95">
        <v>15109.7</v>
      </c>
      <c r="P111" s="95">
        <v>15708.6</v>
      </c>
      <c r="Q111" s="95"/>
    </row>
    <row r="112" spans="1:93" ht="75.599999999999994" customHeight="1">
      <c r="A112" s="21">
        <v>29</v>
      </c>
      <c r="B112" s="72" t="s">
        <v>34</v>
      </c>
      <c r="C112" s="24" t="s">
        <v>13</v>
      </c>
      <c r="D112" s="35">
        <f>K112</f>
        <v>6552.3</v>
      </c>
      <c r="E112" s="35">
        <f t="shared" ref="E112:F112" si="57">L112</f>
        <v>6552.3</v>
      </c>
      <c r="F112" s="35">
        <f t="shared" si="57"/>
        <v>6552.3</v>
      </c>
      <c r="G112" s="36"/>
      <c r="H112" s="37"/>
      <c r="I112" s="40"/>
      <c r="J112" s="37"/>
      <c r="K112" s="105">
        <f>K113+K114</f>
        <v>6552.3</v>
      </c>
      <c r="L112" s="105">
        <f t="shared" ref="L112:M112" si="58">L113+L114</f>
        <v>6552.3</v>
      </c>
      <c r="M112" s="105">
        <f t="shared" si="58"/>
        <v>6552.3</v>
      </c>
      <c r="N112" s="94"/>
      <c r="O112" s="95"/>
      <c r="P112" s="95"/>
      <c r="Q112" s="95"/>
    </row>
    <row r="113" spans="1:93" ht="114.6" customHeight="1">
      <c r="A113" s="21"/>
      <c r="B113" s="18"/>
      <c r="C113" s="24"/>
      <c r="D113" s="38"/>
      <c r="E113" s="41"/>
      <c r="F113" s="41"/>
      <c r="G113" s="43" t="s">
        <v>71</v>
      </c>
      <c r="H113" s="37">
        <v>1004</v>
      </c>
      <c r="I113" s="79" t="s">
        <v>94</v>
      </c>
      <c r="J113" s="37">
        <v>320</v>
      </c>
      <c r="K113" s="76">
        <v>6552.3</v>
      </c>
      <c r="L113" s="76">
        <v>6552.3</v>
      </c>
      <c r="M113" s="76">
        <v>6552.3</v>
      </c>
      <c r="N113" s="94">
        <v>6747.8</v>
      </c>
      <c r="O113" s="95">
        <v>6747.8</v>
      </c>
      <c r="P113" s="95">
        <v>6747.8</v>
      </c>
      <c r="Q113" s="95"/>
    </row>
    <row r="114" spans="1:93" ht="26.4">
      <c r="A114" s="21"/>
      <c r="B114" s="23"/>
      <c r="C114" s="24"/>
      <c r="D114" s="38"/>
      <c r="E114" s="35"/>
      <c r="F114" s="35"/>
      <c r="G114" s="36"/>
      <c r="H114" s="37">
        <v>1004</v>
      </c>
      <c r="I114" s="79" t="s">
        <v>94</v>
      </c>
      <c r="J114" s="37">
        <v>240</v>
      </c>
      <c r="K114" s="76"/>
      <c r="L114" s="76"/>
      <c r="M114" s="76"/>
      <c r="N114" s="94"/>
      <c r="O114" s="95"/>
      <c r="P114" s="95"/>
      <c r="Q114" s="95"/>
    </row>
    <row r="115" spans="1:93" ht="130.19999999999999" customHeight="1">
      <c r="A115" s="21">
        <v>30</v>
      </c>
      <c r="B115" s="80" t="s">
        <v>42</v>
      </c>
      <c r="C115" s="98" t="s">
        <v>31</v>
      </c>
      <c r="D115" s="35">
        <f>K115</f>
        <v>14426.7</v>
      </c>
      <c r="E115" s="35">
        <f t="shared" ref="E115:F115" si="59">L115</f>
        <v>14426.7</v>
      </c>
      <c r="F115" s="35">
        <f t="shared" si="59"/>
        <v>3606.7</v>
      </c>
      <c r="G115" s="56"/>
      <c r="H115" s="41"/>
      <c r="I115" s="41"/>
      <c r="J115" s="41"/>
      <c r="K115" s="83">
        <f>K116</f>
        <v>14426.7</v>
      </c>
      <c r="L115" s="83">
        <f t="shared" ref="L115:M115" si="60">L116</f>
        <v>14426.7</v>
      </c>
      <c r="M115" s="83">
        <f t="shared" si="60"/>
        <v>3606.7</v>
      </c>
      <c r="N115" s="94"/>
      <c r="O115" s="95"/>
      <c r="P115" s="95"/>
      <c r="Q115" s="95"/>
    </row>
    <row r="116" spans="1:93" ht="185.4" customHeight="1">
      <c r="A116" s="25"/>
      <c r="B116" s="31"/>
      <c r="C116" s="27"/>
      <c r="D116" s="69"/>
      <c r="E116" s="35"/>
      <c r="F116" s="35"/>
      <c r="G116" s="80" t="s">
        <v>78</v>
      </c>
      <c r="H116" s="37">
        <v>1004</v>
      </c>
      <c r="I116" s="79" t="s">
        <v>93</v>
      </c>
      <c r="J116" s="37">
        <v>410</v>
      </c>
      <c r="K116" s="76">
        <v>14426.7</v>
      </c>
      <c r="L116" s="76">
        <v>14426.7</v>
      </c>
      <c r="M116" s="76">
        <v>3606.7</v>
      </c>
      <c r="N116" s="94">
        <v>22767.4</v>
      </c>
      <c r="O116" s="95">
        <v>6830.3</v>
      </c>
      <c r="P116" s="95">
        <v>4553.5</v>
      </c>
      <c r="Q116" s="95"/>
    </row>
    <row r="117" spans="1:93" s="9" customFormat="1" ht="40.950000000000003" customHeight="1">
      <c r="A117" s="86">
        <v>31</v>
      </c>
      <c r="B117" s="90" t="s">
        <v>40</v>
      </c>
      <c r="C117" s="89" t="s">
        <v>43</v>
      </c>
      <c r="D117" s="35">
        <f>K117</f>
        <v>446059.6</v>
      </c>
      <c r="E117" s="35">
        <f t="shared" ref="E117:F117" si="61">L117</f>
        <v>484461.10000000003</v>
      </c>
      <c r="F117" s="35">
        <f t="shared" si="61"/>
        <v>515688.1</v>
      </c>
      <c r="G117" s="87"/>
      <c r="H117" s="87"/>
      <c r="I117" s="88"/>
      <c r="J117" s="87"/>
      <c r="K117" s="105">
        <f>K118+K119+K120</f>
        <v>446059.6</v>
      </c>
      <c r="L117" s="105">
        <f t="shared" ref="L117:M117" si="62">L118+L119+L120</f>
        <v>484461.10000000003</v>
      </c>
      <c r="M117" s="105">
        <f t="shared" si="62"/>
        <v>515688.1</v>
      </c>
      <c r="N117" s="96"/>
      <c r="O117" s="97"/>
      <c r="P117" s="97"/>
      <c r="Q117" s="97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1"/>
      <c r="CE117" s="11"/>
      <c r="CF117" s="11"/>
      <c r="CG117" s="11"/>
      <c r="CH117" s="11"/>
      <c r="CI117" s="11"/>
      <c r="CJ117" s="11"/>
      <c r="CK117" s="11"/>
      <c r="CL117" s="11"/>
      <c r="CM117" s="11"/>
      <c r="CN117" s="11"/>
      <c r="CO117" s="11"/>
    </row>
    <row r="118" spans="1:93" s="9" customFormat="1" ht="328.2" customHeight="1">
      <c r="A118" s="22"/>
      <c r="B118" s="23"/>
      <c r="C118" s="24"/>
      <c r="D118" s="35"/>
      <c r="E118" s="35"/>
      <c r="F118" s="35"/>
      <c r="G118" s="80" t="s">
        <v>72</v>
      </c>
      <c r="H118" s="40" t="s">
        <v>28</v>
      </c>
      <c r="I118" s="54" t="s">
        <v>92</v>
      </c>
      <c r="J118" s="36">
        <v>610</v>
      </c>
      <c r="K118" s="76">
        <v>106501.5</v>
      </c>
      <c r="L118" s="76">
        <v>113632.5</v>
      </c>
      <c r="M118" s="76">
        <v>116329</v>
      </c>
      <c r="N118" s="96">
        <v>105509.2</v>
      </c>
      <c r="O118" s="97">
        <v>113192.1</v>
      </c>
      <c r="P118" s="97">
        <v>120894.9</v>
      </c>
      <c r="Q118" s="97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</row>
    <row r="119" spans="1:93" s="9" customFormat="1" ht="327.60000000000002" customHeight="1">
      <c r="A119" s="22"/>
      <c r="B119" s="23"/>
      <c r="C119" s="24"/>
      <c r="D119" s="35"/>
      <c r="E119" s="35"/>
      <c r="F119" s="35"/>
      <c r="G119" s="80" t="s">
        <v>72</v>
      </c>
      <c r="H119" s="79" t="s">
        <v>27</v>
      </c>
      <c r="I119" s="54" t="s">
        <v>92</v>
      </c>
      <c r="J119" s="36">
        <v>610</v>
      </c>
      <c r="K119" s="76">
        <v>330330.3</v>
      </c>
      <c r="L119" s="76">
        <v>361196.7</v>
      </c>
      <c r="M119" s="76">
        <v>389340</v>
      </c>
      <c r="N119" s="96">
        <v>8872.7999999999993</v>
      </c>
      <c r="O119" s="97">
        <v>9260.9</v>
      </c>
      <c r="P119" s="97">
        <v>9631.6</v>
      </c>
      <c r="Q119" s="97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</row>
    <row r="120" spans="1:93" s="9" customFormat="1" ht="328.95" customHeight="1">
      <c r="A120" s="21"/>
      <c r="B120" s="23"/>
      <c r="C120" s="24"/>
      <c r="D120" s="38"/>
      <c r="E120" s="41"/>
      <c r="F120" s="41"/>
      <c r="G120" s="80" t="s">
        <v>72</v>
      </c>
      <c r="H120" s="79" t="s">
        <v>8</v>
      </c>
      <c r="I120" s="54" t="s">
        <v>92</v>
      </c>
      <c r="J120" s="37">
        <v>610</v>
      </c>
      <c r="K120" s="76">
        <v>9227.7999999999993</v>
      </c>
      <c r="L120" s="76">
        <v>9631.9</v>
      </c>
      <c r="M120" s="76">
        <v>10019.1</v>
      </c>
      <c r="N120" s="96">
        <v>315853.8</v>
      </c>
      <c r="O120" s="97">
        <v>325776.2</v>
      </c>
      <c r="P120" s="97">
        <v>336194.8</v>
      </c>
      <c r="Q120" s="97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</row>
    <row r="121" spans="1:93" ht="126" customHeight="1">
      <c r="A121" s="21">
        <v>32</v>
      </c>
      <c r="B121" s="72" t="s">
        <v>44</v>
      </c>
      <c r="C121" s="24" t="s">
        <v>15</v>
      </c>
      <c r="D121" s="35">
        <f>K121</f>
        <v>5.3</v>
      </c>
      <c r="E121" s="35">
        <f t="shared" ref="E121:F121" si="63">L121</f>
        <v>65.3</v>
      </c>
      <c r="F121" s="35">
        <f t="shared" si="63"/>
        <v>5.0999999999999996</v>
      </c>
      <c r="G121" s="39"/>
      <c r="H121" s="45" t="s">
        <v>16</v>
      </c>
      <c r="I121" s="79" t="s">
        <v>91</v>
      </c>
      <c r="J121" s="37"/>
      <c r="K121" s="105">
        <f>K122</f>
        <v>5.3</v>
      </c>
      <c r="L121" s="105">
        <f t="shared" ref="L121:M121" si="64">L122</f>
        <v>65.3</v>
      </c>
      <c r="M121" s="105">
        <f t="shared" si="64"/>
        <v>5.0999999999999996</v>
      </c>
      <c r="N121" s="94">
        <v>5.6</v>
      </c>
      <c r="O121" s="95">
        <v>5.8</v>
      </c>
      <c r="P121" s="95">
        <v>74.599999999999994</v>
      </c>
      <c r="Q121" s="95"/>
    </row>
    <row r="122" spans="1:93" ht="105.6" customHeight="1">
      <c r="A122" s="21"/>
      <c r="B122" s="19"/>
      <c r="C122" s="24"/>
      <c r="D122" s="38"/>
      <c r="E122" s="35"/>
      <c r="F122" s="35"/>
      <c r="G122" s="80" t="s">
        <v>73</v>
      </c>
      <c r="H122" s="40" t="s">
        <v>16</v>
      </c>
      <c r="I122" s="79" t="s">
        <v>91</v>
      </c>
      <c r="J122" s="37">
        <v>240</v>
      </c>
      <c r="K122" s="76">
        <v>5.3</v>
      </c>
      <c r="L122" s="76">
        <v>65.3</v>
      </c>
      <c r="M122" s="76">
        <v>5.0999999999999996</v>
      </c>
      <c r="N122" s="94"/>
      <c r="O122" s="95"/>
      <c r="P122" s="95"/>
      <c r="Q122" s="95"/>
    </row>
    <row r="123" spans="1:93" ht="76.2" customHeight="1">
      <c r="A123" s="70">
        <v>33</v>
      </c>
      <c r="B123" s="80" t="s">
        <v>34</v>
      </c>
      <c r="C123" s="81" t="s">
        <v>13</v>
      </c>
      <c r="D123" s="69">
        <f>K123</f>
        <v>1096.5</v>
      </c>
      <c r="E123" s="69">
        <f t="shared" ref="E123:F123" si="65">L123</f>
        <v>0</v>
      </c>
      <c r="F123" s="69">
        <f t="shared" si="65"/>
        <v>0</v>
      </c>
      <c r="G123" s="59"/>
      <c r="H123" s="79" t="s">
        <v>19</v>
      </c>
      <c r="I123" s="79" t="s">
        <v>90</v>
      </c>
      <c r="J123" s="78"/>
      <c r="K123" s="105">
        <f>K124+K125</f>
        <v>1096.5</v>
      </c>
      <c r="L123" s="105">
        <f t="shared" ref="L123:M123" si="66">L124+L125</f>
        <v>0</v>
      </c>
      <c r="M123" s="105">
        <f t="shared" si="66"/>
        <v>0</v>
      </c>
      <c r="N123" s="94">
        <v>2090.6999999999998</v>
      </c>
      <c r="O123" s="95">
        <v>0</v>
      </c>
      <c r="P123" s="95">
        <v>0</v>
      </c>
      <c r="Q123" s="95"/>
    </row>
    <row r="124" spans="1:93" ht="264.60000000000002" customHeight="1">
      <c r="A124" s="70"/>
      <c r="B124" s="93"/>
      <c r="C124" s="81"/>
      <c r="D124" s="38"/>
      <c r="E124" s="91"/>
      <c r="F124" s="91"/>
      <c r="G124" s="59" t="s">
        <v>80</v>
      </c>
      <c r="H124" s="79" t="s">
        <v>19</v>
      </c>
      <c r="I124" s="79" t="s">
        <v>90</v>
      </c>
      <c r="J124" s="78">
        <v>240</v>
      </c>
      <c r="K124" s="76">
        <v>10.6</v>
      </c>
      <c r="L124" s="76">
        <v>0</v>
      </c>
      <c r="M124" s="76">
        <v>0</v>
      </c>
      <c r="N124" s="94"/>
      <c r="O124" s="95"/>
      <c r="P124" s="95"/>
      <c r="Q124" s="95"/>
    </row>
    <row r="125" spans="1:93" ht="24" customHeight="1">
      <c r="A125" s="70"/>
      <c r="B125" s="93"/>
      <c r="C125" s="81"/>
      <c r="D125" s="38"/>
      <c r="E125" s="91"/>
      <c r="F125" s="91"/>
      <c r="G125" s="59"/>
      <c r="H125" s="79" t="s">
        <v>19</v>
      </c>
      <c r="I125" s="79" t="s">
        <v>90</v>
      </c>
      <c r="J125" s="78">
        <v>320</v>
      </c>
      <c r="K125" s="76">
        <v>1085.9000000000001</v>
      </c>
      <c r="L125" s="76">
        <v>0</v>
      </c>
      <c r="M125" s="76">
        <v>0</v>
      </c>
      <c r="N125" s="94"/>
      <c r="O125" s="95"/>
      <c r="P125" s="95"/>
      <c r="Q125" s="95"/>
    </row>
    <row r="126" spans="1:93" ht="69.599999999999994" customHeight="1">
      <c r="A126" s="70">
        <v>33</v>
      </c>
      <c r="B126" s="80" t="s">
        <v>34</v>
      </c>
      <c r="C126" s="81" t="s">
        <v>13</v>
      </c>
      <c r="D126" s="69">
        <f>K126</f>
        <v>243.2</v>
      </c>
      <c r="E126" s="69">
        <f t="shared" ref="E126:F126" si="67">L126</f>
        <v>244.3</v>
      </c>
      <c r="F126" s="69">
        <f t="shared" si="67"/>
        <v>248</v>
      </c>
      <c r="G126" s="92"/>
      <c r="H126" s="79" t="s">
        <v>19</v>
      </c>
      <c r="I126" s="79" t="s">
        <v>89</v>
      </c>
      <c r="J126" s="78"/>
      <c r="K126" s="105">
        <f>K127</f>
        <v>243.2</v>
      </c>
      <c r="L126" s="105">
        <f t="shared" ref="L126:M126" si="68">L127</f>
        <v>244.3</v>
      </c>
      <c r="M126" s="105">
        <f t="shared" si="68"/>
        <v>248</v>
      </c>
      <c r="N126" s="94">
        <v>231</v>
      </c>
      <c r="O126" s="95">
        <v>249.8</v>
      </c>
      <c r="P126" s="95">
        <v>251.6</v>
      </c>
      <c r="Q126" s="95"/>
    </row>
    <row r="127" spans="1:93" ht="152.4" customHeight="1">
      <c r="A127" s="70"/>
      <c r="B127" s="93"/>
      <c r="C127" s="81"/>
      <c r="D127" s="38"/>
      <c r="E127" s="91"/>
      <c r="F127" s="91"/>
      <c r="G127" s="59" t="s">
        <v>144</v>
      </c>
      <c r="H127" s="79" t="s">
        <v>19</v>
      </c>
      <c r="I127" s="79" t="s">
        <v>89</v>
      </c>
      <c r="J127" s="78">
        <v>240</v>
      </c>
      <c r="K127" s="76">
        <v>243.2</v>
      </c>
      <c r="L127" s="76">
        <v>244.3</v>
      </c>
      <c r="M127" s="76">
        <v>248</v>
      </c>
      <c r="N127" s="94"/>
      <c r="O127" s="95"/>
      <c r="P127" s="95"/>
      <c r="Q127" s="95"/>
    </row>
    <row r="128" spans="1:93" ht="89.4" customHeight="1">
      <c r="A128" s="70">
        <v>34</v>
      </c>
      <c r="B128" s="80" t="s">
        <v>34</v>
      </c>
      <c r="C128" s="81" t="s">
        <v>13</v>
      </c>
      <c r="D128" s="69">
        <f>K128</f>
        <v>12046.6</v>
      </c>
      <c r="E128" s="69">
        <f t="shared" ref="E128:F128" si="69">L128</f>
        <v>12046.6</v>
      </c>
      <c r="F128" s="69">
        <f t="shared" si="69"/>
        <v>12046.6</v>
      </c>
      <c r="G128" s="92"/>
      <c r="H128" s="79" t="s">
        <v>19</v>
      </c>
      <c r="I128" s="79" t="s">
        <v>88</v>
      </c>
      <c r="J128" s="78"/>
      <c r="K128" s="105">
        <f>K129+K130+K131</f>
        <v>12046.6</v>
      </c>
      <c r="L128" s="105">
        <f t="shared" ref="L128:M128" si="70">L129+L130+L131</f>
        <v>12046.6</v>
      </c>
      <c r="M128" s="105">
        <f t="shared" si="70"/>
        <v>12046.6</v>
      </c>
      <c r="N128" s="94">
        <v>13505.4</v>
      </c>
      <c r="O128" s="95">
        <v>13506.7</v>
      </c>
      <c r="P128" s="95">
        <v>13506.7</v>
      </c>
      <c r="Q128" s="95"/>
    </row>
    <row r="129" spans="1:17" ht="85.2" customHeight="1">
      <c r="A129" s="70"/>
      <c r="B129" s="93"/>
      <c r="C129" s="81"/>
      <c r="D129" s="38"/>
      <c r="E129" s="91"/>
      <c r="F129" s="91"/>
      <c r="G129" s="59" t="s">
        <v>74</v>
      </c>
      <c r="H129" s="79" t="s">
        <v>19</v>
      </c>
      <c r="I129" s="79" t="s">
        <v>88</v>
      </c>
      <c r="J129" s="78">
        <v>240</v>
      </c>
      <c r="K129" s="76">
        <v>120</v>
      </c>
      <c r="L129" s="76">
        <v>120</v>
      </c>
      <c r="M129" s="76">
        <v>120</v>
      </c>
      <c r="N129" s="94"/>
      <c r="O129" s="95"/>
      <c r="P129" s="95"/>
      <c r="Q129" s="95"/>
    </row>
    <row r="130" spans="1:17" ht="33" customHeight="1">
      <c r="A130" s="70"/>
      <c r="B130" s="93"/>
      <c r="C130" s="81"/>
      <c r="D130" s="38"/>
      <c r="E130" s="91"/>
      <c r="F130" s="91"/>
      <c r="G130" s="92"/>
      <c r="H130" s="79" t="s">
        <v>19</v>
      </c>
      <c r="I130" s="79" t="s">
        <v>88</v>
      </c>
      <c r="J130" s="78">
        <v>310</v>
      </c>
      <c r="K130" s="76">
        <v>11726.6</v>
      </c>
      <c r="L130" s="76">
        <v>11726.6</v>
      </c>
      <c r="M130" s="76">
        <v>11726.6</v>
      </c>
      <c r="N130" s="94"/>
      <c r="O130" s="95"/>
      <c r="P130" s="95"/>
      <c r="Q130" s="95"/>
    </row>
    <row r="131" spans="1:17" ht="33" customHeight="1">
      <c r="A131" s="70"/>
      <c r="B131" s="93"/>
      <c r="C131" s="81"/>
      <c r="D131" s="38"/>
      <c r="E131" s="91"/>
      <c r="F131" s="91"/>
      <c r="G131" s="92"/>
      <c r="H131" s="79" t="s">
        <v>19</v>
      </c>
      <c r="I131" s="79" t="s">
        <v>88</v>
      </c>
      <c r="J131" s="78">
        <v>320</v>
      </c>
      <c r="K131" s="76">
        <v>200</v>
      </c>
      <c r="L131" s="76">
        <v>200</v>
      </c>
      <c r="M131" s="76">
        <v>200</v>
      </c>
      <c r="N131" s="94"/>
      <c r="O131" s="95"/>
      <c r="P131" s="95"/>
      <c r="Q131" s="95"/>
    </row>
    <row r="132" spans="1:17" ht="81" customHeight="1">
      <c r="A132" s="70">
        <v>35</v>
      </c>
      <c r="B132" s="59" t="s">
        <v>34</v>
      </c>
      <c r="C132" s="81" t="s">
        <v>13</v>
      </c>
      <c r="D132" s="69">
        <f>K132</f>
        <v>319.8</v>
      </c>
      <c r="E132" s="69">
        <f t="shared" ref="E132:F132" si="71">L132</f>
        <v>320.8</v>
      </c>
      <c r="F132" s="69">
        <f t="shared" si="71"/>
        <v>321.7</v>
      </c>
      <c r="G132" s="59"/>
      <c r="H132" s="79" t="s">
        <v>19</v>
      </c>
      <c r="I132" s="79" t="s">
        <v>87</v>
      </c>
      <c r="J132" s="78"/>
      <c r="K132" s="105">
        <f>K133+K134</f>
        <v>319.8</v>
      </c>
      <c r="L132" s="105">
        <f t="shared" ref="L132:M132" si="72">L133+L134</f>
        <v>320.8</v>
      </c>
      <c r="M132" s="105">
        <f t="shared" si="72"/>
        <v>321.7</v>
      </c>
      <c r="N132" s="94">
        <v>282.2</v>
      </c>
      <c r="O132" s="95">
        <v>293.5</v>
      </c>
      <c r="P132" s="95">
        <v>305.2</v>
      </c>
      <c r="Q132" s="95"/>
    </row>
    <row r="133" spans="1:17" ht="80.400000000000006" customHeight="1">
      <c r="A133" s="70"/>
      <c r="B133" s="92"/>
      <c r="C133" s="81"/>
      <c r="D133" s="38"/>
      <c r="E133" s="91"/>
      <c r="F133" s="91"/>
      <c r="G133" s="59" t="s">
        <v>145</v>
      </c>
      <c r="H133" s="79" t="s">
        <v>19</v>
      </c>
      <c r="I133" s="79" t="s">
        <v>87</v>
      </c>
      <c r="J133" s="78">
        <v>240</v>
      </c>
      <c r="K133" s="76">
        <v>3.2</v>
      </c>
      <c r="L133" s="76">
        <v>3.2</v>
      </c>
      <c r="M133" s="76">
        <v>3.3</v>
      </c>
      <c r="N133" s="94"/>
      <c r="O133" s="95"/>
      <c r="P133" s="95"/>
      <c r="Q133" s="95"/>
    </row>
    <row r="134" spans="1:17" ht="21.6" customHeight="1">
      <c r="A134" s="70"/>
      <c r="B134" s="92"/>
      <c r="C134" s="81"/>
      <c r="D134" s="38"/>
      <c r="E134" s="91"/>
      <c r="F134" s="91"/>
      <c r="G134" s="92"/>
      <c r="H134" s="79" t="s">
        <v>19</v>
      </c>
      <c r="I134" s="79" t="s">
        <v>87</v>
      </c>
      <c r="J134" s="78">
        <v>310</v>
      </c>
      <c r="K134" s="76">
        <v>316.60000000000002</v>
      </c>
      <c r="L134" s="76">
        <v>317.60000000000002</v>
      </c>
      <c r="M134" s="76">
        <v>318.39999999999998</v>
      </c>
      <c r="N134" s="94"/>
      <c r="O134" s="95"/>
      <c r="P134" s="95"/>
      <c r="Q134" s="95"/>
    </row>
    <row r="135" spans="1:17" ht="106.95" customHeight="1">
      <c r="A135" s="70">
        <v>36</v>
      </c>
      <c r="B135" s="59" t="s">
        <v>33</v>
      </c>
      <c r="C135" s="81" t="s">
        <v>32</v>
      </c>
      <c r="D135" s="69">
        <f>K135</f>
        <v>16952</v>
      </c>
      <c r="E135" s="69">
        <f t="shared" ref="E135:F135" si="73">L135</f>
        <v>17597.099999999999</v>
      </c>
      <c r="F135" s="69">
        <f t="shared" si="73"/>
        <v>18505.2</v>
      </c>
      <c r="G135" s="92"/>
      <c r="H135" s="79" t="s">
        <v>19</v>
      </c>
      <c r="I135" s="79" t="s">
        <v>86</v>
      </c>
      <c r="J135" s="78"/>
      <c r="K135" s="105">
        <f>K136</f>
        <v>16952</v>
      </c>
      <c r="L135" s="105">
        <f t="shared" ref="L135:M135" si="74">L136</f>
        <v>17597.099999999999</v>
      </c>
      <c r="M135" s="105">
        <f t="shared" si="74"/>
        <v>18505.2</v>
      </c>
      <c r="N135" s="94">
        <v>15400</v>
      </c>
      <c r="O135" s="95">
        <v>16650.2</v>
      </c>
      <c r="P135" s="95">
        <v>16767.599999999999</v>
      </c>
      <c r="Q135" s="95"/>
    </row>
    <row r="136" spans="1:17" ht="78.599999999999994" customHeight="1">
      <c r="A136" s="70"/>
      <c r="B136" s="92"/>
      <c r="C136" s="81"/>
      <c r="D136" s="38"/>
      <c r="E136" s="91"/>
      <c r="F136" s="91"/>
      <c r="G136" s="59" t="s">
        <v>79</v>
      </c>
      <c r="H136" s="79" t="s">
        <v>19</v>
      </c>
      <c r="I136" s="79" t="s">
        <v>86</v>
      </c>
      <c r="J136" s="78">
        <v>320</v>
      </c>
      <c r="K136" s="76">
        <v>16952</v>
      </c>
      <c r="L136" s="76">
        <v>17597.099999999999</v>
      </c>
      <c r="M136" s="76">
        <v>18505.2</v>
      </c>
      <c r="N136" s="94"/>
      <c r="O136" s="95"/>
      <c r="P136" s="95"/>
      <c r="Q136" s="95"/>
    </row>
    <row r="137" spans="1:17" ht="182.4" customHeight="1">
      <c r="A137" s="70">
        <v>37</v>
      </c>
      <c r="B137" s="59" t="s">
        <v>34</v>
      </c>
      <c r="C137" s="81" t="s">
        <v>13</v>
      </c>
      <c r="D137" s="69">
        <f>K137</f>
        <v>654.29999999999995</v>
      </c>
      <c r="E137" s="69">
        <f t="shared" ref="E137" si="75">L137</f>
        <v>679.30000000000007</v>
      </c>
      <c r="F137" s="69">
        <f t="shared" ref="F137" si="76">M137</f>
        <v>705.4</v>
      </c>
      <c r="G137" s="59"/>
      <c r="H137" s="79" t="s">
        <v>49</v>
      </c>
      <c r="I137" s="79" t="s">
        <v>85</v>
      </c>
      <c r="J137" s="78"/>
      <c r="K137" s="105">
        <f>K138+K139</f>
        <v>654.29999999999995</v>
      </c>
      <c r="L137" s="105">
        <f t="shared" ref="L137:M137" si="77">L138+L139</f>
        <v>679.30000000000007</v>
      </c>
      <c r="M137" s="105">
        <f t="shared" si="77"/>
        <v>705.4</v>
      </c>
      <c r="N137" s="94"/>
      <c r="O137" s="95"/>
      <c r="P137" s="95"/>
      <c r="Q137" s="95"/>
    </row>
    <row r="138" spans="1:17" ht="168" customHeight="1">
      <c r="A138" s="70"/>
      <c r="B138" s="92"/>
      <c r="C138" s="81"/>
      <c r="D138" s="38"/>
      <c r="E138" s="103"/>
      <c r="F138" s="103"/>
      <c r="G138" s="59" t="s">
        <v>75</v>
      </c>
      <c r="H138" s="79" t="s">
        <v>49</v>
      </c>
      <c r="I138" s="79" t="s">
        <v>85</v>
      </c>
      <c r="J138" s="78">
        <v>240</v>
      </c>
      <c r="K138" s="76">
        <v>6.4</v>
      </c>
      <c r="L138" s="76">
        <v>6.6</v>
      </c>
      <c r="M138" s="76">
        <v>7</v>
      </c>
      <c r="N138" s="94"/>
      <c r="O138" s="95"/>
      <c r="P138" s="95"/>
      <c r="Q138" s="95"/>
    </row>
    <row r="139" spans="1:17" ht="30.6" customHeight="1">
      <c r="A139" s="70"/>
      <c r="B139" s="92"/>
      <c r="C139" s="81"/>
      <c r="D139" s="38"/>
      <c r="E139" s="103"/>
      <c r="F139" s="103"/>
      <c r="G139" s="92"/>
      <c r="H139" s="79" t="s">
        <v>49</v>
      </c>
      <c r="I139" s="79" t="s">
        <v>85</v>
      </c>
      <c r="J139" s="78">
        <v>320</v>
      </c>
      <c r="K139" s="76">
        <v>647.9</v>
      </c>
      <c r="L139" s="76">
        <v>672.7</v>
      </c>
      <c r="M139" s="76">
        <v>698.4</v>
      </c>
      <c r="N139" s="94"/>
      <c r="O139" s="95"/>
      <c r="P139" s="95"/>
      <c r="Q139" s="95"/>
    </row>
    <row r="140" spans="1:17" ht="81.599999999999994" customHeight="1">
      <c r="A140" s="70">
        <v>38</v>
      </c>
      <c r="B140" s="59" t="s">
        <v>34</v>
      </c>
      <c r="C140" s="81" t="s">
        <v>13</v>
      </c>
      <c r="D140" s="69">
        <f>K140</f>
        <v>4631.2</v>
      </c>
      <c r="E140" s="69">
        <f t="shared" ref="E140" si="78">L140</f>
        <v>6854.3</v>
      </c>
      <c r="F140" s="69">
        <f t="shared" ref="F140" si="79">M140</f>
        <v>4916.3</v>
      </c>
      <c r="G140" s="59"/>
      <c r="H140" s="79" t="s">
        <v>49</v>
      </c>
      <c r="I140" s="79" t="s">
        <v>82</v>
      </c>
      <c r="J140" s="78"/>
      <c r="K140" s="105">
        <f>K141</f>
        <v>4631.2</v>
      </c>
      <c r="L140" s="105">
        <f t="shared" ref="L140:M140" si="80">L141</f>
        <v>6854.3</v>
      </c>
      <c r="M140" s="105">
        <f t="shared" si="80"/>
        <v>4916.3</v>
      </c>
      <c r="N140" s="94"/>
      <c r="O140" s="95"/>
      <c r="P140" s="95"/>
      <c r="Q140" s="95"/>
    </row>
    <row r="141" spans="1:17" ht="103.2" customHeight="1">
      <c r="A141" s="70"/>
      <c r="B141" s="92"/>
      <c r="C141" s="81"/>
      <c r="D141" s="38"/>
      <c r="E141" s="105"/>
      <c r="F141" s="105"/>
      <c r="G141" s="59" t="s">
        <v>81</v>
      </c>
      <c r="H141" s="79" t="s">
        <v>49</v>
      </c>
      <c r="I141" s="79" t="s">
        <v>82</v>
      </c>
      <c r="J141" s="78">
        <v>310</v>
      </c>
      <c r="K141" s="76">
        <v>4631.2</v>
      </c>
      <c r="L141" s="76">
        <v>6854.3</v>
      </c>
      <c r="M141" s="76">
        <v>4916.3</v>
      </c>
      <c r="N141" s="94"/>
      <c r="O141" s="95"/>
      <c r="P141" s="95"/>
      <c r="Q141" s="95"/>
    </row>
    <row r="142" spans="1:17" ht="74.400000000000006" customHeight="1">
      <c r="A142" s="70">
        <v>39</v>
      </c>
      <c r="B142" s="59" t="s">
        <v>34</v>
      </c>
      <c r="C142" s="81" t="s">
        <v>13</v>
      </c>
      <c r="D142" s="69">
        <f>K142</f>
        <v>69.400000000000006</v>
      </c>
      <c r="E142" s="69">
        <f t="shared" ref="E142" si="81">L142</f>
        <v>69.400000000000006</v>
      </c>
      <c r="F142" s="69">
        <f t="shared" ref="F142" si="82">M142</f>
        <v>73.7</v>
      </c>
      <c r="G142" s="59"/>
      <c r="H142" s="79" t="s">
        <v>49</v>
      </c>
      <c r="I142" s="79" t="s">
        <v>83</v>
      </c>
      <c r="J142" s="78"/>
      <c r="K142" s="105">
        <f>K143</f>
        <v>69.400000000000006</v>
      </c>
      <c r="L142" s="105">
        <f t="shared" ref="L142:M142" si="83">L143</f>
        <v>69.400000000000006</v>
      </c>
      <c r="M142" s="105">
        <f t="shared" si="83"/>
        <v>73.7</v>
      </c>
      <c r="N142" s="94"/>
      <c r="O142" s="95"/>
      <c r="P142" s="95"/>
      <c r="Q142" s="95"/>
    </row>
    <row r="143" spans="1:17" ht="187.2" customHeight="1">
      <c r="A143" s="70"/>
      <c r="B143" s="92"/>
      <c r="C143" s="81"/>
      <c r="D143" s="38"/>
      <c r="E143" s="105"/>
      <c r="F143" s="105"/>
      <c r="G143" s="59" t="s">
        <v>146</v>
      </c>
      <c r="H143" s="79" t="s">
        <v>49</v>
      </c>
      <c r="I143" s="79" t="s">
        <v>83</v>
      </c>
      <c r="J143" s="78">
        <v>240</v>
      </c>
      <c r="K143" s="76">
        <v>69.400000000000006</v>
      </c>
      <c r="L143" s="76">
        <v>69.400000000000006</v>
      </c>
      <c r="M143" s="76">
        <v>73.7</v>
      </c>
      <c r="N143" s="94"/>
      <c r="O143" s="95"/>
      <c r="P143" s="95"/>
      <c r="Q143" s="95"/>
    </row>
    <row r="144" spans="1:17" ht="142.94999999999999" customHeight="1">
      <c r="A144" s="70">
        <v>40</v>
      </c>
      <c r="B144" s="59" t="s">
        <v>34</v>
      </c>
      <c r="C144" s="81" t="s">
        <v>13</v>
      </c>
      <c r="D144" s="69">
        <f>K144</f>
        <v>48364.800000000003</v>
      </c>
      <c r="E144" s="69">
        <f t="shared" ref="E144" si="84">L144</f>
        <v>40356.9</v>
      </c>
      <c r="F144" s="69">
        <f t="shared" ref="F144" si="85">M144</f>
        <v>7303.2</v>
      </c>
      <c r="G144" s="59" t="s">
        <v>77</v>
      </c>
      <c r="H144" s="79" t="s">
        <v>76</v>
      </c>
      <c r="I144" s="79" t="s">
        <v>84</v>
      </c>
      <c r="J144" s="78">
        <v>510</v>
      </c>
      <c r="K144" s="76">
        <v>48364.800000000003</v>
      </c>
      <c r="L144" s="76">
        <v>40356.9</v>
      </c>
      <c r="M144" s="76">
        <v>7303.2</v>
      </c>
      <c r="N144" s="94"/>
      <c r="O144" s="95"/>
      <c r="P144" s="95"/>
      <c r="Q144" s="95"/>
    </row>
    <row r="145" spans="1:17">
      <c r="A145" s="25"/>
      <c r="B145" s="23"/>
      <c r="C145" s="27"/>
      <c r="D145" s="35">
        <f>D23+D26+D31+D34+D37+D40+D43+D46+D49+D52+D55+D57+D65+D68+D71+D76+D79+D82+D85+D88+D91+D94+D97+D99+D102+D105+D108+D110+D112+D115+D117+D121+D74+D123+D126+D128+D132+D135+D137+D144+D142+D140</f>
        <v>906005.20000000019</v>
      </c>
      <c r="E145" s="105">
        <f>E23+E26+E31+E34+E37+E40+E43+E46+E49+E52+E55+E57+E65+E68+E71+E76+E79+E82+E85+E88+E91+E94+E97+E99+E102+E105+E108+E110+E112+E115+E117+E121+E74+E123+E126+E128+E132+E135+E137+E144+E142+E140</f>
        <v>958493.50000000023</v>
      </c>
      <c r="F145" s="105">
        <f>F23+F26+F31+F34+F37+F40+F43+F46+F49+F52+F55+F57+F65+F68+F71+F76+F79+F82+F85+F88+F91+F94+F97+F99+F102+F105+F108+F110+F112+F115+F117+F121+F74+F123+F126+F128+F132+F135+F137+F144+F142+F140</f>
        <v>964792.59999999974</v>
      </c>
      <c r="G145" s="62"/>
      <c r="H145" s="32"/>
      <c r="I145" s="32"/>
      <c r="J145" s="32"/>
      <c r="K145" s="105">
        <f>K23+K26+K31+K34+K37+K40+K43+K46+K49+K52+K55+K57+K65+K68+K71+K76+K79+K82+K85+K88+K91+K94+K97+K99+K102+K105+K108+K110+K112+K115+K117+K121+K74+K123+K126+K128+K132+K135+K137+K144+K142+K140</f>
        <v>906005.20000000019</v>
      </c>
      <c r="L145" s="105">
        <f>L23+L26+L31+L34+L37+L40+L43+L46+L49+L52+L55+L57+L65+L68+L71+L76+L79+L82+L85+L88+L91+L94+L97+L99+L102+L105+L108+L110+L112+L115+L117+L121+L74+L123+L126+L128+L132+L135+L137+L144+L142+L140</f>
        <v>958493.50000000023</v>
      </c>
      <c r="M145" s="105">
        <f>M23+M26+M31+M34+M37+M40+M43+M46+M49+M52+M55+M57+M65+M68+M71+M76+M79+M82+M85+M88+M91+M94+M97+M99+M102+M105+M108+M110+M112+M115+M117+M121+M74+M123+M126+M128+M132+M135+M137+M144+M142+M140</f>
        <v>964792.59999999974</v>
      </c>
      <c r="N145" s="94">
        <f>SUM(N23:N135)</f>
        <v>837006.09999999986</v>
      </c>
      <c r="O145" s="94">
        <f t="shared" ref="O145:P145" si="86">SUM(O23:O135)</f>
        <v>842112.10000000009</v>
      </c>
      <c r="P145" s="94">
        <f t="shared" si="86"/>
        <v>869334.69999999984</v>
      </c>
      <c r="Q145" s="95"/>
    </row>
    <row r="146" spans="1:17" ht="15.6">
      <c r="A146" s="7"/>
    </row>
    <row r="154" spans="1:17" ht="18.75" customHeight="1">
      <c r="B154" s="3"/>
    </row>
  </sheetData>
  <autoFilter ref="H21:J145"/>
  <mergeCells count="27">
    <mergeCell ref="I13:M13"/>
    <mergeCell ref="I14:M14"/>
    <mergeCell ref="I15:M15"/>
    <mergeCell ref="L7:M7"/>
    <mergeCell ref="I8:M8"/>
    <mergeCell ref="G9:M9"/>
    <mergeCell ref="G10:M10"/>
    <mergeCell ref="G11:M11"/>
    <mergeCell ref="L12:M12"/>
    <mergeCell ref="K20:K21"/>
    <mergeCell ref="A18:M18"/>
    <mergeCell ref="A20:A21"/>
    <mergeCell ref="D20:D21"/>
    <mergeCell ref="B20:B21"/>
    <mergeCell ref="F20:F21"/>
    <mergeCell ref="E20:E21"/>
    <mergeCell ref="C20:C21"/>
    <mergeCell ref="G20:G21"/>
    <mergeCell ref="M20:M21"/>
    <mergeCell ref="H20:J20"/>
    <mergeCell ref="L20:L21"/>
    <mergeCell ref="A6:M6"/>
    <mergeCell ref="A1:M1"/>
    <mergeCell ref="A2:M2"/>
    <mergeCell ref="A3:M3"/>
    <mergeCell ref="A4:M4"/>
    <mergeCell ref="A5:M5"/>
  </mergeCells>
  <phoneticPr fontId="8" type="noConversion"/>
  <pageMargins left="0.16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2024-10-25T05:29:50Z</cp:lastPrinted>
  <dcterms:created xsi:type="dcterms:W3CDTF">2013-10-31T09:42:45Z</dcterms:created>
  <dcterms:modified xsi:type="dcterms:W3CDTF">2025-02-25T08:09:27Z</dcterms:modified>
</cp:coreProperties>
</file>