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5" windowHeight="1327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<sst xmlns="http://schemas.openxmlformats.org/spreadsheetml/2006/main" count="270" uniqueCount="72">
  <si>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</si>
  <si>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по состоянию на 31.12.2023 г.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</si>
  <si>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</si>
  <si>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</si>
  <si>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</si>
  <si>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</si>
  <si>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</si>
  <si>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</si>
  <si>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</si>
  <si>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</si>
  <si>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</si>
  <si>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</si>
  <si>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</si>
  <si>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</si>
  <si>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1. Волочаевское с.п.</t>
  </si>
  <si>
    <t>соблюден</t>
  </si>
  <si>
    <t>cоблюден</t>
  </si>
  <si>
    <t>выполняется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</si>
  <si>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</si>
  <si>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</si>
  <si>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</si>
  <si>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</si>
  <si>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</si>
  <si>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</si>
  <si>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</si>
  <si>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</si>
  <si>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</si>
  <si>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</si>
  <si>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31.12.2023 года</t>
  </si>
  <si>
    <t>Наименование сельского поселения</t>
  </si>
  <si>
    <t>Остатки средств на начало года</t>
  </si>
  <si>
    <t xml:space="preserve">Направлено остатков </t>
  </si>
  <si>
    <t>Объем дефицита  по плану</t>
  </si>
  <si>
    <t>Объемы поступлений от продажи акций и иных форм участия в капитале</t>
  </si>
  <si>
    <t>Изменение  остатков средств  на счетах по учету средств бюджетов</t>
  </si>
  <si>
    <t>Разница между полученными и погашенными бюджетными кредитами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</si>
  <si>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</si>
  <si>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</si>
  <si>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</si>
  <si>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Нормативное значение P= Bi / Ci     (P≤0,05);  (P≤0,1)</t>
  </si>
  <si>
    <t>Оценка значения индикатора             Соблюден                       Не соблюден</t>
  </si>
  <si>
    <t>Дефицит фактический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</si>
  <si>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</si>
  <si>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Фактическое поступление налоговых и неналоговых доходов                (Ci)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</si>
  <si>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</si>
  <si>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</si>
  <si>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Удельный вес резервного фонда администраций сельских поселений в объеме расходов бюджета сельского поселения</t>
  </si>
  <si>
    <t>Расходы на содержание органов местного самоуправления</t>
  </si>
  <si>
    <t>Налоговые, неналоговые доходы+дотация+нецелевые остатки</t>
  </si>
  <si>
    <t>Норматив сложившийся</t>
  </si>
  <si>
    <t xml:space="preserve">Норматив утвержденный </t>
  </si>
  <si>
    <t>Оценка значения индикатора  Соблюден       /                Не соблюден</t>
  </si>
  <si>
    <t xml:space="preserve">объем муниципального долга по бюджету поселения </t>
  </si>
  <si>
    <t>объем   
расходов на обслуживание муниципального долга бюджета поселения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</si>
  <si>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</si>
  <si>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</si>
  <si>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</si>
  <si>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</si>
  <si>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Нормативное значение</t>
  </si>
  <si>
    <t>Объем резервного фонда</t>
  </si>
  <si>
    <t>Объем расходов бюджетов сельских поселений (факт)</t>
  </si>
  <si>
    <t xml:space="preserve">Оценка значения индикатора  Соблюден                       Не соблюден                                                                          </t>
  </si>
  <si>
    <t xml:space="preserve">план </t>
  </si>
  <si>
    <t>факт</t>
  </si>
  <si>
    <t xml:space="preserve">по плану </t>
  </si>
  <si>
    <t>по факту</t>
  </si>
  <si>
    <t>1. Волочаевское</t>
  </si>
  <si>
    <t>≤0,05</t>
  </si>
  <si>
    <t>Соблюден</t>
  </si>
  <si>
    <t>≤1,0</t>
  </si>
  <si>
    <t>≤0,1</t>
  </si>
  <si>
    <t>Итого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</si>
</sst>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"/>
    <numFmt numFmtId="181" formatCode="0.0"/>
  </numFmts>
  <fonts count="53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33" fillId="0" borderId="0">
      <alignment/>
      <protection/>
    </xf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/>
    </xf>
    <xf numFmtId="180" fontId="4" fillId="33" borderId="13" xfId="0" applyNumberFormat="1" applyFont="1" applyFill="1" applyBorder="1" applyAlignment="1">
      <alignment horizontal="right"/>
    </xf>
    <xf numFmtId="180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 horizontal="justify" vertical="center" wrapText="1"/>
    </xf>
    <xf numFmtId="180" fontId="4" fillId="33" borderId="13" xfId="0" applyNumberFormat="1" applyFont="1" applyFill="1" applyBorder="1" applyAlignment="1">
      <alignment horizontal="right" vertical="center" wrapText="1"/>
    </xf>
    <xf numFmtId="180" fontId="4" fillId="0" borderId="13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80" fontId="4" fillId="35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wrapText="1"/>
    </xf>
    <xf numFmtId="181" fontId="4" fillId="33" borderId="13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 wrapText="1"/>
    </xf>
    <xf numFmtId="180" fontId="4" fillId="33" borderId="13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 horizontal="center"/>
    </xf>
    <xf numFmtId="181" fontId="5" fillId="33" borderId="13" xfId="0" applyNumberFormat="1" applyFont="1" applyFill="1" applyBorder="1" applyAlignment="1">
      <alignment horizontal="center" wrapText="1"/>
    </xf>
    <xf numFmtId="181" fontId="5" fillId="0" borderId="13" xfId="0" applyNumberFormat="1" applyFont="1" applyFill="1" applyBorder="1" applyAlignment="1">
      <alignment horizontal="center" wrapText="1"/>
    </xf>
    <xf numFmtId="180" fontId="4" fillId="35" borderId="13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wrapText="1"/>
    </xf>
    <xf numFmtId="180" fontId="4" fillId="33" borderId="13" xfId="0" applyNumberFormat="1" applyFont="1" applyFill="1" applyBorder="1" applyAlignment="1">
      <alignment horizontal="center"/>
    </xf>
    <xf numFmtId="180" fontId="4" fillId="35" borderId="13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/>
    </xf>
    <xf numFmtId="2" fontId="4" fillId="35" borderId="13" xfId="0" applyNumberFormat="1" applyFont="1" applyFill="1" applyBorder="1" applyAlignment="1">
      <alignment/>
    </xf>
    <xf numFmtId="0" fontId="7" fillId="35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 wrapText="1"/>
    </xf>
    <xf numFmtId="2" fontId="4" fillId="33" borderId="13" xfId="0" applyNumberFormat="1" applyFont="1" applyFill="1" applyBorder="1" applyAlignment="1">
      <alignment horizontal="right" wrapText="1"/>
    </xf>
    <xf numFmtId="0" fontId="4" fillId="35" borderId="13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8" fillId="0" borderId="0" xfId="63" applyFont="1" applyFill="1">
      <alignment/>
      <protection/>
    </xf>
    <xf numFmtId="0" fontId="4" fillId="0" borderId="0" xfId="63" applyFont="1" applyFill="1" applyAlignment="1">
      <alignment horizontal="center"/>
      <protection/>
    </xf>
    <xf numFmtId="0" fontId="9" fillId="0" borderId="0" xfId="63" applyFont="1" applyFill="1">
      <alignment/>
      <protection/>
    </xf>
    <xf numFmtId="0" fontId="10" fillId="0" borderId="0" xfId="63" applyFont="1" applyFill="1">
      <alignment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4" fillId="0" borderId="0" xfId="63" applyFont="1" applyFill="1" applyBorder="1" applyAlignment="1">
      <alignment vertical="top"/>
      <protection/>
    </xf>
    <xf numFmtId="0" fontId="0" fillId="0" borderId="0" xfId="0" applyAlignment="1">
      <alignment/>
    </xf>
    <xf numFmtId="0" fontId="4" fillId="0" borderId="18" xfId="63" applyFont="1" applyFill="1" applyBorder="1" applyAlignment="1">
      <alignment vertical="top"/>
      <protection/>
    </xf>
    <xf numFmtId="0" fontId="10" fillId="0" borderId="0" xfId="63" applyFont="1" applyFill="1" applyBorder="1" applyAlignment="1">
      <alignment vertical="top"/>
      <protection/>
    </xf>
    <xf numFmtId="0" fontId="4" fillId="0" borderId="18" xfId="63" applyFont="1" applyFill="1" applyBorder="1" applyAlignment="1">
      <alignment horizontal="center" vertical="top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textRotation="255" wrapText="1"/>
      <protection/>
    </xf>
    <xf numFmtId="0" fontId="8" fillId="0" borderId="13" xfId="63" applyFont="1" applyFill="1" applyBorder="1" applyAlignment="1">
      <alignment horizontal="center" vertical="center" wrapText="1" readingOrder="1"/>
      <protection/>
    </xf>
    <xf numFmtId="0" fontId="12" fillId="0" borderId="12" xfId="63" applyFont="1" applyFill="1" applyBorder="1" applyAlignment="1">
      <alignment horizontal="center" vertical="center" textRotation="255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/>
      <protection/>
    </xf>
    <xf numFmtId="0" fontId="9" fillId="0" borderId="14" xfId="63" applyFont="1" applyFill="1" applyBorder="1" applyAlignment="1">
      <alignment horizontal="left" vertical="center" wrapText="1"/>
      <protection/>
    </xf>
    <xf numFmtId="0" fontId="9" fillId="0" borderId="15" xfId="63" applyFont="1" applyFill="1" applyBorder="1" applyAlignment="1">
      <alignment horizontal="left" vertical="center" wrapText="1"/>
      <protection/>
    </xf>
    <xf numFmtId="0" fontId="9" fillId="0" borderId="16" xfId="63" applyFont="1" applyFill="1" applyBorder="1" applyAlignment="1">
      <alignment horizontal="left" vertical="center" wrapText="1"/>
      <protection/>
    </xf>
    <xf numFmtId="0" fontId="9" fillId="0" borderId="13" xfId="63" applyFont="1" applyFill="1" applyBorder="1" applyAlignment="1">
      <alignment horizontal="center"/>
      <protection/>
    </xf>
    <xf numFmtId="0" fontId="9" fillId="0" borderId="14" xfId="63" applyFont="1" applyFill="1" applyBorder="1" applyAlignment="1">
      <alignment horizontal="left" wrapText="1"/>
      <protection/>
    </xf>
    <xf numFmtId="0" fontId="9" fillId="0" borderId="15" xfId="63" applyFont="1" applyFill="1" applyBorder="1" applyAlignment="1">
      <alignment horizontal="left" wrapText="1"/>
      <protection/>
    </xf>
    <xf numFmtId="0" fontId="9" fillId="0" borderId="16" xfId="63" applyFont="1" applyFill="1" applyBorder="1" applyAlignment="1">
      <alignment horizontal="left" wrapText="1"/>
      <protection/>
    </xf>
    <xf numFmtId="0" fontId="8" fillId="35" borderId="13" xfId="63" applyFont="1" applyFill="1" applyBorder="1" applyAlignment="1">
      <alignment horizontal="center" vertical="center" wrapText="1" readingOrder="1"/>
      <protection/>
    </xf>
    <xf numFmtId="0" fontId="4" fillId="35" borderId="13" xfId="63" applyFont="1" applyFill="1" applyBorder="1" applyAlignment="1">
      <alignment horizontal="center"/>
      <protection/>
    </xf>
    <xf numFmtId="181" fontId="9" fillId="35" borderId="13" xfId="0" applyNumberFormat="1" applyFont="1" applyFill="1" applyBorder="1" applyAlignment="1">
      <alignment horizontal="center" wrapText="1"/>
    </xf>
    <xf numFmtId="0" fontId="13" fillId="0" borderId="0" xfId="0" applyFont="1" applyBorder="1" applyAlignment="1" applyProtection="1">
      <alignment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_АНАЛИЗ ОЦЕНКИ ПО 1 полугодию 2005 год со связями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workbookViewId="0" topLeftCell="A1">
      <pane xSplit="3" ySplit="6" topLeftCell="D7" activePane="bottomRight" state="frozen"/>
      <selection pane="bottomRight" activeCell="D1" sqref="D1:H1"/>
    </sheetView>
  </sheetViews>
  <sheetFormatPr defaultColWidth="10.375" defaultRowHeight="12.75"/>
  <cols>
    <col min="1" max="1" width="9.125" style="76" customWidth="1"/>
    <col min="2" max="2" width="36.125" style="76" customWidth="1"/>
    <col min="3" max="3" width="4.875" style="76" customWidth="1"/>
    <col min="4" max="4" width="32.125" style="77" customWidth="1"/>
    <col min="5" max="5" width="30.625" style="76" customWidth="1"/>
    <col min="6" max="6" width="35.625" style="76" customWidth="1"/>
    <col min="7" max="7" width="32.75390625" style="76" customWidth="1"/>
    <col min="8" max="8" width="30.625" style="76" customWidth="1"/>
    <col min="9" max="9" width="32.00390625" style="76" customWidth="1"/>
    <col min="10" max="10" width="42.75390625" style="76" customWidth="1"/>
    <col min="11" max="11" width="41.25390625" style="76" customWidth="1"/>
    <col min="12" max="12" width="32.375" style="76" customWidth="1"/>
    <col min="13" max="13" width="10.375" style="76" hidden="1" customWidth="1"/>
    <col min="14" max="16384" width="10.375" style="76" customWidth="1"/>
  </cols>
  <sheetData>
    <row r="1" spans="2:8" ht="102" customHeight="1">
      <c r="B1" s="78"/>
      <c r="C1" s="78"/>
      <c r="D1" s="79" t="s">
        <v>0</v>
      </c>
      <c r="E1" s="79"/>
      <c r="F1" s="79"/>
      <c r="G1" s="79"/>
      <c r="H1" s="39"/>
    </row>
    <row r="2" spans="2:8" ht="18" customHeight="1">
      <c r="B2" s="80"/>
      <c r="C2" s="80"/>
      <c r="D2" s="79" t="s">
        <v>1</v>
      </c>
      <c r="E2" s="79"/>
      <c r="F2" s="79"/>
      <c r="G2" s="79"/>
      <c r="H2" s="81"/>
    </row>
    <row r="3" spans="2:8" ht="35.25" customHeight="1">
      <c r="B3" s="82"/>
      <c r="C3" s="80"/>
      <c r="D3" s="83"/>
      <c r="E3" s="84"/>
      <c r="F3" s="84"/>
      <c r="G3" s="84"/>
      <c r="H3" s="82"/>
    </row>
    <row r="4" spans="1:12" s="74" customFormat="1" ht="14.25" customHeight="1">
      <c r="A4" s="85" t="s">
        <v>2</v>
      </c>
      <c r="B4" s="85"/>
      <c r="C4" s="86" t="s">
        <v>3</v>
      </c>
      <c r="D4" s="87" t="s">
        <v>4</v>
      </c>
      <c r="E4" s="87" t="s">
        <v>5</v>
      </c>
      <c r="F4" s="87" t="s">
        <v>6</v>
      </c>
      <c r="G4" s="87" t="s">
        <v>7</v>
      </c>
      <c r="H4" s="87" t="s">
        <v>8</v>
      </c>
      <c r="I4" s="101" t="s">
        <v>9</v>
      </c>
      <c r="J4" s="87" t="s">
        <v>10</v>
      </c>
      <c r="K4" s="87" t="s">
        <v>11</v>
      </c>
      <c r="L4" s="87" t="s">
        <v>12</v>
      </c>
    </row>
    <row r="5" spans="1:12" s="74" customFormat="1" ht="204.75" customHeight="1">
      <c r="A5" s="85"/>
      <c r="B5" s="85"/>
      <c r="C5" s="88"/>
      <c r="D5" s="87"/>
      <c r="E5" s="87"/>
      <c r="F5" s="87"/>
      <c r="G5" s="87"/>
      <c r="H5" s="87"/>
      <c r="I5" s="101"/>
      <c r="J5" s="87"/>
      <c r="K5" s="87"/>
      <c r="L5" s="87"/>
    </row>
    <row r="6" spans="1:12" s="75" customFormat="1" ht="12.75" customHeight="1">
      <c r="A6" s="89" t="s">
        <v>13</v>
      </c>
      <c r="B6" s="90"/>
      <c r="C6" s="91"/>
      <c r="D6" s="92">
        <v>1</v>
      </c>
      <c r="E6" s="93">
        <v>2</v>
      </c>
      <c r="F6" s="93">
        <v>3</v>
      </c>
      <c r="G6" s="93">
        <v>4</v>
      </c>
      <c r="H6" s="93">
        <v>5</v>
      </c>
      <c r="I6" s="102">
        <v>6</v>
      </c>
      <c r="J6" s="93">
        <v>7</v>
      </c>
      <c r="K6" s="93">
        <v>8</v>
      </c>
      <c r="L6" s="93">
        <v>9</v>
      </c>
    </row>
    <row r="7" spans="1:12" ht="34.5" customHeight="1">
      <c r="A7" s="94" t="s">
        <v>14</v>
      </c>
      <c r="B7" s="95"/>
      <c r="C7" s="96"/>
      <c r="D7" s="97" t="s">
        <v>15</v>
      </c>
      <c r="E7" s="97" t="s">
        <v>15</v>
      </c>
      <c r="F7" s="97" t="s">
        <v>15</v>
      </c>
      <c r="G7" s="97" t="s">
        <v>15</v>
      </c>
      <c r="H7" s="97" t="s">
        <v>15</v>
      </c>
      <c r="I7" s="103" t="s">
        <v>16</v>
      </c>
      <c r="J7" s="97" t="s">
        <v>17</v>
      </c>
      <c r="K7" s="97" t="s">
        <v>15</v>
      </c>
      <c r="L7" s="97" t="s">
        <v>15</v>
      </c>
    </row>
    <row r="8" spans="1:12" ht="24.75" customHeight="1">
      <c r="A8" s="98" t="s">
        <v>18</v>
      </c>
      <c r="B8" s="99"/>
      <c r="C8" s="100"/>
      <c r="D8" s="97" t="s">
        <v>15</v>
      </c>
      <c r="E8" s="97" t="s">
        <v>15</v>
      </c>
      <c r="F8" s="97" t="s">
        <v>15</v>
      </c>
      <c r="G8" s="97" t="s">
        <v>15</v>
      </c>
      <c r="H8" s="97" t="s">
        <v>15</v>
      </c>
      <c r="I8" s="103" t="s">
        <v>16</v>
      </c>
      <c r="J8" s="97" t="s">
        <v>17</v>
      </c>
      <c r="K8" s="97" t="s">
        <v>15</v>
      </c>
      <c r="L8" s="97" t="s">
        <v>15</v>
      </c>
    </row>
    <row r="9" spans="1:12" ht="30" customHeight="1">
      <c r="A9" s="98" t="s">
        <v>19</v>
      </c>
      <c r="B9" s="99"/>
      <c r="C9" s="100"/>
      <c r="D9" s="97" t="s">
        <v>15</v>
      </c>
      <c r="E9" s="97" t="s">
        <v>15</v>
      </c>
      <c r="F9" s="97" t="s">
        <v>15</v>
      </c>
      <c r="G9" s="97" t="s">
        <v>15</v>
      </c>
      <c r="H9" s="97" t="s">
        <v>15</v>
      </c>
      <c r="I9" s="103" t="s">
        <v>16</v>
      </c>
      <c r="J9" s="97" t="s">
        <v>17</v>
      </c>
      <c r="K9" s="97" t="s">
        <v>15</v>
      </c>
      <c r="L9" s="97" t="s">
        <v>15</v>
      </c>
    </row>
    <row r="10" spans="1:16" ht="26.25" customHeight="1">
      <c r="A10" s="98" t="s">
        <v>20</v>
      </c>
      <c r="B10" s="99"/>
      <c r="C10" s="100"/>
      <c r="D10" s="97" t="s">
        <v>15</v>
      </c>
      <c r="E10" s="97" t="s">
        <v>15</v>
      </c>
      <c r="F10" s="97" t="s">
        <v>15</v>
      </c>
      <c r="G10" s="97" t="s">
        <v>15</v>
      </c>
      <c r="H10" s="97" t="s">
        <v>15</v>
      </c>
      <c r="I10" s="103" t="s">
        <v>16</v>
      </c>
      <c r="J10" s="97" t="s">
        <v>17</v>
      </c>
      <c r="K10" s="97" t="s">
        <v>15</v>
      </c>
      <c r="L10" s="97" t="s">
        <v>15</v>
      </c>
      <c r="M10" s="104"/>
      <c r="N10" s="104"/>
      <c r="O10" s="104"/>
      <c r="P10" s="104"/>
    </row>
    <row r="11" spans="1:16" ht="26.25" customHeight="1">
      <c r="A11" s="98" t="s">
        <v>21</v>
      </c>
      <c r="B11" s="99"/>
      <c r="C11" s="100"/>
      <c r="D11" s="97" t="s">
        <v>15</v>
      </c>
      <c r="E11" s="97" t="s">
        <v>15</v>
      </c>
      <c r="F11" s="97" t="s">
        <v>15</v>
      </c>
      <c r="G11" s="97" t="s">
        <v>15</v>
      </c>
      <c r="H11" s="97" t="s">
        <v>15</v>
      </c>
      <c r="I11" s="103" t="s">
        <v>16</v>
      </c>
      <c r="J11" s="97" t="s">
        <v>17</v>
      </c>
      <c r="K11" s="97" t="s">
        <v>15</v>
      </c>
      <c r="L11" s="97" t="s">
        <v>15</v>
      </c>
      <c r="M11" s="104"/>
      <c r="N11" s="104"/>
      <c r="O11" s="104"/>
      <c r="P11" s="104"/>
    </row>
    <row r="12" spans="1:16" ht="26.25" customHeight="1">
      <c r="A12" s="98" t="s">
        <v>22</v>
      </c>
      <c r="B12" s="99"/>
      <c r="C12" s="100"/>
      <c r="D12" s="97" t="s">
        <v>15</v>
      </c>
      <c r="E12" s="97" t="s">
        <v>15</v>
      </c>
      <c r="F12" s="97" t="s">
        <v>15</v>
      </c>
      <c r="G12" s="97" t="s">
        <v>15</v>
      </c>
      <c r="H12" s="97" t="s">
        <v>15</v>
      </c>
      <c r="I12" s="103" t="s">
        <v>16</v>
      </c>
      <c r="J12" s="97" t="s">
        <v>17</v>
      </c>
      <c r="K12" s="97" t="s">
        <v>15</v>
      </c>
      <c r="L12" s="97" t="s">
        <v>15</v>
      </c>
      <c r="M12" s="104"/>
      <c r="N12" s="104"/>
      <c r="O12" s="104"/>
      <c r="P12" s="104"/>
    </row>
    <row r="13" spans="1:16" ht="26.25" customHeight="1">
      <c r="A13" s="98" t="s">
        <v>23</v>
      </c>
      <c r="B13" s="99"/>
      <c r="C13" s="100"/>
      <c r="D13" s="97" t="s">
        <v>15</v>
      </c>
      <c r="E13" s="97" t="s">
        <v>15</v>
      </c>
      <c r="F13" s="97" t="s">
        <v>15</v>
      </c>
      <c r="G13" s="97" t="s">
        <v>15</v>
      </c>
      <c r="H13" s="97" t="s">
        <v>15</v>
      </c>
      <c r="I13" s="103" t="s">
        <v>16</v>
      </c>
      <c r="J13" s="97" t="s">
        <v>17</v>
      </c>
      <c r="K13" s="97" t="s">
        <v>15</v>
      </c>
      <c r="L13" s="97" t="s">
        <v>15</v>
      </c>
      <c r="M13" s="104"/>
      <c r="N13" s="104"/>
      <c r="O13" s="104"/>
      <c r="P13" s="104"/>
    </row>
    <row r="14" spans="1:16" ht="26.25" customHeight="1">
      <c r="A14" s="98" t="s">
        <v>24</v>
      </c>
      <c r="B14" s="99"/>
      <c r="C14" s="100"/>
      <c r="D14" s="97" t="s">
        <v>15</v>
      </c>
      <c r="E14" s="97" t="s">
        <v>15</v>
      </c>
      <c r="F14" s="97" t="s">
        <v>15</v>
      </c>
      <c r="G14" s="97" t="s">
        <v>15</v>
      </c>
      <c r="H14" s="97" t="s">
        <v>15</v>
      </c>
      <c r="I14" s="103" t="s">
        <v>16</v>
      </c>
      <c r="J14" s="97" t="s">
        <v>17</v>
      </c>
      <c r="K14" s="97" t="s">
        <v>15</v>
      </c>
      <c r="L14" s="97" t="s">
        <v>15</v>
      </c>
      <c r="M14" s="104"/>
      <c r="N14" s="104"/>
      <c r="O14" s="104"/>
      <c r="P14" s="104"/>
    </row>
    <row r="15" spans="1:16" ht="26.25" customHeight="1">
      <c r="A15" s="98" t="s">
        <v>25</v>
      </c>
      <c r="B15" s="99"/>
      <c r="C15" s="100"/>
      <c r="D15" s="97" t="s">
        <v>15</v>
      </c>
      <c r="E15" s="97" t="s">
        <v>15</v>
      </c>
      <c r="F15" s="97" t="s">
        <v>15</v>
      </c>
      <c r="G15" s="97" t="s">
        <v>15</v>
      </c>
      <c r="H15" s="97" t="s">
        <v>15</v>
      </c>
      <c r="I15" s="103" t="s">
        <v>16</v>
      </c>
      <c r="J15" s="97" t="s">
        <v>17</v>
      </c>
      <c r="K15" s="97" t="s">
        <v>15</v>
      </c>
      <c r="L15" s="97" t="s">
        <v>15</v>
      </c>
      <c r="M15" s="104"/>
      <c r="N15" s="104"/>
      <c r="O15" s="104"/>
      <c r="P15" s="104"/>
    </row>
    <row r="16" spans="1:16" ht="26.25" customHeight="1">
      <c r="A16" s="98" t="s">
        <v>26</v>
      </c>
      <c r="B16" s="99"/>
      <c r="C16" s="100"/>
      <c r="D16" s="97" t="s">
        <v>15</v>
      </c>
      <c r="E16" s="97" t="s">
        <v>15</v>
      </c>
      <c r="F16" s="97" t="s">
        <v>15</v>
      </c>
      <c r="G16" s="97" t="s">
        <v>15</v>
      </c>
      <c r="H16" s="97" t="s">
        <v>15</v>
      </c>
      <c r="I16" s="103" t="s">
        <v>16</v>
      </c>
      <c r="J16" s="97" t="s">
        <v>17</v>
      </c>
      <c r="K16" s="97" t="s">
        <v>15</v>
      </c>
      <c r="L16" s="97" t="s">
        <v>15</v>
      </c>
      <c r="M16" s="104"/>
      <c r="N16" s="104"/>
      <c r="O16" s="104"/>
      <c r="P16" s="104"/>
    </row>
    <row r="17" spans="1:12" ht="29.25" customHeight="1">
      <c r="A17" s="98" t="s">
        <v>27</v>
      </c>
      <c r="B17" s="99"/>
      <c r="C17" s="100"/>
      <c r="D17" s="97" t="s">
        <v>15</v>
      </c>
      <c r="E17" s="97" t="s">
        <v>15</v>
      </c>
      <c r="F17" s="97" t="s">
        <v>15</v>
      </c>
      <c r="G17" s="97" t="s">
        <v>15</v>
      </c>
      <c r="H17" s="97" t="s">
        <v>15</v>
      </c>
      <c r="I17" s="103" t="s">
        <v>16</v>
      </c>
      <c r="J17" s="97" t="s">
        <v>17</v>
      </c>
      <c r="K17" s="97" t="s">
        <v>15</v>
      </c>
      <c r="L17" s="97" t="s">
        <v>15</v>
      </c>
    </row>
  </sheetData>
  <sheetProtection/>
  <mergeCells count="25">
    <mergeCell ref="D1:H1"/>
    <mergeCell ref="D2:H2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4:B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workbookViewId="0" topLeftCell="A1">
      <pane xSplit="1" ySplit="6" topLeftCell="Z7" activePane="bottomRight" state="frozen"/>
      <selection pane="bottomRight" activeCell="AE23" sqref="AE23"/>
    </sheetView>
  </sheetViews>
  <sheetFormatPr defaultColWidth="9.37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1" customWidth="1"/>
    <col min="27" max="27" width="11.25390625" style="1" customWidth="1"/>
    <col min="28" max="28" width="12.25390625" style="1" customWidth="1"/>
    <col min="29" max="29" width="11.00390625" style="1" customWidth="1"/>
    <col min="30" max="30" width="7.25390625" style="1" customWidth="1"/>
    <col min="31" max="31" width="7.00390625" style="1" customWidth="1"/>
    <col min="32" max="32" width="9.75390625" style="1" customWidth="1"/>
    <col min="33" max="33" width="13.00390625" style="1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2" t="s">
        <v>28</v>
      </c>
      <c r="C1" s="2"/>
      <c r="D1" s="2"/>
      <c r="E1" s="2"/>
      <c r="F1" s="2"/>
      <c r="G1" s="2"/>
      <c r="H1" s="2"/>
      <c r="I1" s="2"/>
      <c r="J1" s="2"/>
      <c r="K1" s="2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39"/>
      <c r="Y1" s="39"/>
      <c r="Z1" s="52"/>
      <c r="AA1" s="52"/>
      <c r="AB1" s="52"/>
      <c r="AC1" s="52"/>
      <c r="AD1" s="52"/>
      <c r="AE1" s="52"/>
      <c r="AF1" s="52"/>
      <c r="AG1" s="52"/>
    </row>
    <row r="2" spans="2:33" ht="12.75">
      <c r="B2" s="2"/>
      <c r="C2" s="2"/>
      <c r="D2" s="2"/>
      <c r="E2" s="2"/>
      <c r="F2" s="2"/>
      <c r="G2" s="2"/>
      <c r="H2" s="2"/>
      <c r="I2" s="2"/>
      <c r="J2" s="2"/>
      <c r="K2" s="2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39"/>
      <c r="Y2" s="39"/>
      <c r="Z2" s="52"/>
      <c r="AA2" s="52"/>
      <c r="AB2" s="52"/>
      <c r="AC2" s="52"/>
      <c r="AD2" s="52"/>
      <c r="AE2" s="52"/>
      <c r="AF2" s="52"/>
      <c r="AG2" s="52"/>
    </row>
    <row r="3" spans="1:33" ht="32.2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39"/>
      <c r="Y3" s="39"/>
      <c r="Z3" s="52"/>
      <c r="AA3" s="52"/>
      <c r="AB3" s="52"/>
      <c r="AC3" s="52"/>
      <c r="AD3" s="52"/>
      <c r="AE3" s="52"/>
      <c r="AF3" s="52"/>
      <c r="AG3" s="52"/>
    </row>
    <row r="4" spans="1:32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3"/>
      <c r="AA4" s="53"/>
      <c r="AB4" s="53"/>
      <c r="AC4" s="53"/>
      <c r="AD4" s="53"/>
      <c r="AE4" s="53"/>
      <c r="AF4" s="53"/>
    </row>
    <row r="5" spans="1:41" ht="52.5" customHeight="1">
      <c r="A5" s="5" t="s">
        <v>29</v>
      </c>
      <c r="B5" s="6" t="s">
        <v>30</v>
      </c>
      <c r="C5" s="6" t="s">
        <v>31</v>
      </c>
      <c r="D5" s="6" t="s">
        <v>32</v>
      </c>
      <c r="E5" s="7" t="s">
        <v>33</v>
      </c>
      <c r="F5" s="8" t="s">
        <v>34</v>
      </c>
      <c r="G5" s="7" t="s">
        <v>35</v>
      </c>
      <c r="H5" s="9" t="s">
        <v>36</v>
      </c>
      <c r="I5" s="27" t="s">
        <v>37</v>
      </c>
      <c r="J5" s="28" t="s">
        <v>38</v>
      </c>
      <c r="K5" s="28" t="s">
        <v>39</v>
      </c>
      <c r="L5" s="29" t="s">
        <v>40</v>
      </c>
      <c r="M5" s="29" t="s">
        <v>41</v>
      </c>
      <c r="N5" s="8" t="s">
        <v>33</v>
      </c>
      <c r="O5" s="8" t="s">
        <v>34</v>
      </c>
      <c r="P5" s="8" t="s">
        <v>35</v>
      </c>
      <c r="Q5" s="29" t="s">
        <v>42</v>
      </c>
      <c r="R5" s="27" t="s">
        <v>43</v>
      </c>
      <c r="S5" s="40" t="s">
        <v>44</v>
      </c>
      <c r="T5" s="29" t="s">
        <v>39</v>
      </c>
      <c r="U5" s="29" t="s">
        <v>45</v>
      </c>
      <c r="V5" s="41" t="s">
        <v>46</v>
      </c>
      <c r="W5" s="42"/>
      <c r="X5" s="42"/>
      <c r="Y5" s="54"/>
      <c r="Z5" s="41" t="s">
        <v>47</v>
      </c>
      <c r="AA5" s="54"/>
      <c r="AB5" s="41" t="s">
        <v>48</v>
      </c>
      <c r="AC5" s="54"/>
      <c r="AD5" s="41" t="s">
        <v>49</v>
      </c>
      <c r="AE5" s="54"/>
      <c r="AF5" s="55" t="s">
        <v>50</v>
      </c>
      <c r="AG5" s="29" t="s">
        <v>51</v>
      </c>
      <c r="AH5" s="55" t="s">
        <v>52</v>
      </c>
      <c r="AI5" s="55" t="s">
        <v>53</v>
      </c>
      <c r="AJ5" s="55" t="s">
        <v>54</v>
      </c>
      <c r="AK5" s="55" t="s">
        <v>55</v>
      </c>
      <c r="AL5" s="55" t="s">
        <v>56</v>
      </c>
      <c r="AM5" s="55" t="s">
        <v>57</v>
      </c>
      <c r="AN5" s="55" t="s">
        <v>58</v>
      </c>
      <c r="AO5" s="29" t="s">
        <v>45</v>
      </c>
    </row>
    <row r="6" spans="1:41" ht="115.5" customHeight="1">
      <c r="A6" s="10"/>
      <c r="B6" s="11"/>
      <c r="C6" s="11"/>
      <c r="D6" s="11"/>
      <c r="E6" s="12"/>
      <c r="F6" s="13"/>
      <c r="G6" s="12"/>
      <c r="H6" s="14"/>
      <c r="I6" s="30"/>
      <c r="J6" s="12"/>
      <c r="K6" s="12"/>
      <c r="L6" s="13"/>
      <c r="M6" s="13"/>
      <c r="N6" s="13"/>
      <c r="O6" s="13"/>
      <c r="P6" s="13"/>
      <c r="Q6" s="13"/>
      <c r="R6" s="30"/>
      <c r="S6" s="43"/>
      <c r="T6" s="13"/>
      <c r="U6" s="13"/>
      <c r="V6" s="14" t="s">
        <v>59</v>
      </c>
      <c r="W6" s="14" t="s">
        <v>60</v>
      </c>
      <c r="X6" s="13" t="s">
        <v>46</v>
      </c>
      <c r="Y6" s="29" t="s">
        <v>61</v>
      </c>
      <c r="Z6" s="56" t="s">
        <v>62</v>
      </c>
      <c r="AA6" s="57" t="s">
        <v>63</v>
      </c>
      <c r="AB6" s="56" t="s">
        <v>62</v>
      </c>
      <c r="AC6" s="56" t="s">
        <v>63</v>
      </c>
      <c r="AD6" s="58" t="s">
        <v>64</v>
      </c>
      <c r="AE6" s="59" t="s">
        <v>65</v>
      </c>
      <c r="AF6" s="60"/>
      <c r="AG6" s="13"/>
      <c r="AH6" s="60"/>
      <c r="AI6" s="60"/>
      <c r="AJ6" s="60"/>
      <c r="AK6" s="60"/>
      <c r="AL6" s="60"/>
      <c r="AM6" s="60"/>
      <c r="AN6" s="60"/>
      <c r="AO6" s="13"/>
    </row>
    <row r="7" spans="1:41" ht="25.5">
      <c r="A7" s="15" t="s">
        <v>66</v>
      </c>
      <c r="B7" s="16">
        <v>272.03849</v>
      </c>
      <c r="C7" s="17">
        <v>246.8</v>
      </c>
      <c r="D7" s="17">
        <f>C7</f>
        <v>246.8</v>
      </c>
      <c r="E7" s="17"/>
      <c r="F7" s="17">
        <f>C7</f>
        <v>246.8</v>
      </c>
      <c r="G7" s="18"/>
      <c r="H7" s="19">
        <f>D7-(E7+F7+G7)</f>
        <v>0</v>
      </c>
      <c r="I7" s="31">
        <v>4168.4</v>
      </c>
      <c r="J7" s="32">
        <f>H7/I7</f>
        <v>0</v>
      </c>
      <c r="K7" s="33" t="s">
        <v>67</v>
      </c>
      <c r="L7" s="34" t="s">
        <v>68</v>
      </c>
      <c r="M7" s="17">
        <v>0</v>
      </c>
      <c r="N7" s="17"/>
      <c r="O7" s="35">
        <v>-5339.05498</v>
      </c>
      <c r="P7" s="17"/>
      <c r="Q7" s="44">
        <f aca="true" t="shared" si="0" ref="Q7:Q17">M7-(N7+O7+P7)</f>
        <v>5339.05498</v>
      </c>
      <c r="R7" s="36">
        <v>9686.5</v>
      </c>
      <c r="S7" s="45">
        <f>Q7/R7</f>
        <v>0.5511851525318743</v>
      </c>
      <c r="T7" s="33" t="s">
        <v>67</v>
      </c>
      <c r="U7" s="34" t="s">
        <v>68</v>
      </c>
      <c r="V7" s="46">
        <v>0</v>
      </c>
      <c r="W7" s="17">
        <v>12127.63398</v>
      </c>
      <c r="X7" s="47">
        <f>V7/W7</f>
        <v>0</v>
      </c>
      <c r="Y7" s="34" t="s">
        <v>68</v>
      </c>
      <c r="Z7" s="44">
        <v>6342.7</v>
      </c>
      <c r="AA7" s="44">
        <v>6304</v>
      </c>
      <c r="AB7" s="44">
        <v>9970.6</v>
      </c>
      <c r="AC7" s="49">
        <v>15481.2</v>
      </c>
      <c r="AD7" s="61">
        <f>Z7/AB7*100</f>
        <v>63.61402523418851</v>
      </c>
      <c r="AE7" s="61">
        <f>AA7/AC7*100</f>
        <v>40.72035759501848</v>
      </c>
      <c r="AF7" s="62">
        <v>66.46</v>
      </c>
      <c r="AG7" s="34" t="s">
        <v>68</v>
      </c>
      <c r="AH7" s="66">
        <v>0</v>
      </c>
      <c r="AI7" s="66">
        <v>0</v>
      </c>
      <c r="AJ7" s="67">
        <v>0</v>
      </c>
      <c r="AK7" s="66">
        <v>0</v>
      </c>
      <c r="AL7" s="17">
        <f>M7</f>
        <v>0</v>
      </c>
      <c r="AM7" s="67">
        <v>0</v>
      </c>
      <c r="AN7" s="33" t="s">
        <v>69</v>
      </c>
      <c r="AO7" s="59" t="s">
        <v>15</v>
      </c>
    </row>
    <row r="8" spans="1:41" ht="25.5">
      <c r="A8" s="15" t="s">
        <v>18</v>
      </c>
      <c r="B8" s="16">
        <v>2282.49783</v>
      </c>
      <c r="C8" s="17">
        <v>2280</v>
      </c>
      <c r="D8" s="17">
        <f aca="true" t="shared" si="1" ref="D8:D17">C8</f>
        <v>2280</v>
      </c>
      <c r="E8" s="17"/>
      <c r="F8" s="17">
        <f>D8</f>
        <v>2280</v>
      </c>
      <c r="G8" s="18"/>
      <c r="H8" s="19">
        <f aca="true" t="shared" si="2" ref="H8:H17">D8-(E8+F8+G8)</f>
        <v>0</v>
      </c>
      <c r="I8" s="31">
        <v>3443.9</v>
      </c>
      <c r="J8" s="32">
        <f aca="true" t="shared" si="3" ref="J8:J17">H8/I8</f>
        <v>0</v>
      </c>
      <c r="K8" s="33" t="s">
        <v>70</v>
      </c>
      <c r="L8" s="34" t="s">
        <v>68</v>
      </c>
      <c r="M8" s="17">
        <v>873.97439</v>
      </c>
      <c r="N8" s="17"/>
      <c r="O8" s="35">
        <f>M8</f>
        <v>873.97439</v>
      </c>
      <c r="P8" s="17"/>
      <c r="Q8" s="44">
        <f t="shared" si="0"/>
        <v>0</v>
      </c>
      <c r="R8" s="36">
        <v>4438.1</v>
      </c>
      <c r="S8" s="48">
        <f aca="true" t="shared" si="4" ref="S8:S17">Q8/R8</f>
        <v>0</v>
      </c>
      <c r="T8" s="33" t="s">
        <v>70</v>
      </c>
      <c r="U8" s="34" t="s">
        <v>68</v>
      </c>
      <c r="V8" s="46">
        <v>0</v>
      </c>
      <c r="W8" s="17">
        <v>11056.93529</v>
      </c>
      <c r="X8" s="47">
        <f aca="true" t="shared" si="5" ref="X8:X17">V8/W8</f>
        <v>0</v>
      </c>
      <c r="Y8" s="34" t="s">
        <v>68</v>
      </c>
      <c r="Z8" s="44">
        <v>5990.6</v>
      </c>
      <c r="AA8" s="44">
        <v>5721.4</v>
      </c>
      <c r="AB8" s="44">
        <v>10641.2</v>
      </c>
      <c r="AC8" s="49">
        <v>11579.1</v>
      </c>
      <c r="AD8" s="61">
        <f aca="true" t="shared" si="6" ref="AD8:AE17">Z8/AB8*100</f>
        <v>56.29628237416833</v>
      </c>
      <c r="AE8" s="61">
        <f t="shared" si="6"/>
        <v>49.41143957647831</v>
      </c>
      <c r="AF8" s="62">
        <v>63.14</v>
      </c>
      <c r="AG8" s="34" t="s">
        <v>68</v>
      </c>
      <c r="AH8" s="66">
        <v>0</v>
      </c>
      <c r="AI8" s="66">
        <v>0</v>
      </c>
      <c r="AJ8" s="67">
        <v>0</v>
      </c>
      <c r="AK8" s="66">
        <v>0</v>
      </c>
      <c r="AL8" s="17">
        <f aca="true" t="shared" si="7" ref="AL8:AL17">M8</f>
        <v>873.97439</v>
      </c>
      <c r="AM8" s="67">
        <v>0</v>
      </c>
      <c r="AN8" s="33" t="s">
        <v>69</v>
      </c>
      <c r="AO8" s="59" t="s">
        <v>15</v>
      </c>
    </row>
    <row r="9" spans="1:41" s="1" customFormat="1" ht="13.5" customHeight="1">
      <c r="A9" s="20" t="s">
        <v>19</v>
      </c>
      <c r="B9" s="16">
        <v>3149.99129</v>
      </c>
      <c r="C9" s="17">
        <v>2299.8</v>
      </c>
      <c r="D9" s="17">
        <f t="shared" si="1"/>
        <v>2299.8</v>
      </c>
      <c r="E9" s="17"/>
      <c r="F9" s="17">
        <f aca="true" t="shared" si="8" ref="F9:F17">C9</f>
        <v>2299.8</v>
      </c>
      <c r="G9" s="18"/>
      <c r="H9" s="19">
        <f t="shared" si="2"/>
        <v>0</v>
      </c>
      <c r="I9" s="31">
        <v>7664.9</v>
      </c>
      <c r="J9" s="32">
        <f t="shared" si="3"/>
        <v>0</v>
      </c>
      <c r="K9" s="33" t="s">
        <v>70</v>
      </c>
      <c r="L9" s="34" t="s">
        <v>68</v>
      </c>
      <c r="M9" s="17">
        <v>1525.14943</v>
      </c>
      <c r="N9" s="17"/>
      <c r="O9" s="35">
        <f>M9</f>
        <v>1525.14943</v>
      </c>
      <c r="P9" s="17"/>
      <c r="Q9" s="44">
        <f t="shared" si="0"/>
        <v>0</v>
      </c>
      <c r="R9" s="36">
        <v>7660.9</v>
      </c>
      <c r="S9" s="48">
        <f t="shared" si="4"/>
        <v>0</v>
      </c>
      <c r="T9" s="33" t="s">
        <v>70</v>
      </c>
      <c r="U9" s="34" t="s">
        <v>68</v>
      </c>
      <c r="V9" s="46">
        <v>0</v>
      </c>
      <c r="W9" s="17">
        <v>15423.483</v>
      </c>
      <c r="X9" s="47">
        <f t="shared" si="5"/>
        <v>0</v>
      </c>
      <c r="Y9" s="34" t="s">
        <v>68</v>
      </c>
      <c r="Z9" s="44">
        <v>7416.1</v>
      </c>
      <c r="AA9" s="44">
        <v>7146.4</v>
      </c>
      <c r="AB9" s="44">
        <v>14546</v>
      </c>
      <c r="AC9" s="49">
        <v>14542</v>
      </c>
      <c r="AD9" s="61">
        <f t="shared" si="6"/>
        <v>50.98377560841468</v>
      </c>
      <c r="AE9" s="61">
        <f t="shared" si="6"/>
        <v>49.14317150323201</v>
      </c>
      <c r="AF9" s="62">
        <v>55.53</v>
      </c>
      <c r="AG9" s="34" t="s">
        <v>68</v>
      </c>
      <c r="AH9" s="66">
        <v>0</v>
      </c>
      <c r="AI9" s="66">
        <v>0</v>
      </c>
      <c r="AJ9" s="67">
        <v>0</v>
      </c>
      <c r="AK9" s="66">
        <v>0</v>
      </c>
      <c r="AL9" s="17">
        <f t="shared" si="7"/>
        <v>1525.14943</v>
      </c>
      <c r="AM9" s="67">
        <v>0</v>
      </c>
      <c r="AN9" s="33" t="s">
        <v>69</v>
      </c>
      <c r="AO9" s="59" t="s">
        <v>15</v>
      </c>
    </row>
    <row r="10" spans="1:41" ht="25.5">
      <c r="A10" s="15" t="s">
        <v>20</v>
      </c>
      <c r="B10" s="16">
        <v>2299.71883</v>
      </c>
      <c r="C10" s="17">
        <v>379</v>
      </c>
      <c r="D10" s="17">
        <v>379</v>
      </c>
      <c r="E10" s="17"/>
      <c r="F10" s="17">
        <f t="shared" si="8"/>
        <v>379</v>
      </c>
      <c r="G10" s="18"/>
      <c r="H10" s="19">
        <f t="shared" si="2"/>
        <v>0</v>
      </c>
      <c r="I10" s="31">
        <v>5757.5</v>
      </c>
      <c r="J10" s="32">
        <f t="shared" si="3"/>
        <v>0</v>
      </c>
      <c r="K10" s="33" t="s">
        <v>70</v>
      </c>
      <c r="L10" s="34" t="s">
        <v>68</v>
      </c>
      <c r="M10" s="17">
        <v>39.48557</v>
      </c>
      <c r="N10" s="17"/>
      <c r="O10" s="35">
        <f>M10</f>
        <v>39.48557</v>
      </c>
      <c r="P10" s="17"/>
      <c r="Q10" s="44">
        <f t="shared" si="0"/>
        <v>0</v>
      </c>
      <c r="R10" s="36">
        <v>5708.3</v>
      </c>
      <c r="S10" s="45">
        <f t="shared" si="4"/>
        <v>0</v>
      </c>
      <c r="T10" s="33" t="s">
        <v>70</v>
      </c>
      <c r="U10" s="34" t="s">
        <v>68</v>
      </c>
      <c r="V10" s="46">
        <v>0</v>
      </c>
      <c r="W10" s="17">
        <v>10270.83117</v>
      </c>
      <c r="X10" s="47">
        <f t="shared" si="5"/>
        <v>0</v>
      </c>
      <c r="Y10" s="34" t="s">
        <v>68</v>
      </c>
      <c r="Z10" s="44">
        <v>6298.8</v>
      </c>
      <c r="AA10" s="44">
        <v>6077.9</v>
      </c>
      <c r="AB10" s="44">
        <v>12149.9</v>
      </c>
      <c r="AC10" s="49">
        <v>12100.7</v>
      </c>
      <c r="AD10" s="61">
        <f>Z10/AB10*100</f>
        <v>51.84240199507815</v>
      </c>
      <c r="AE10" s="61">
        <f t="shared" si="6"/>
        <v>50.2276727792607</v>
      </c>
      <c r="AF10" s="62">
        <v>84.19</v>
      </c>
      <c r="AG10" s="34" t="s">
        <v>68</v>
      </c>
      <c r="AH10" s="66">
        <v>0</v>
      </c>
      <c r="AI10" s="66">
        <v>0</v>
      </c>
      <c r="AJ10" s="67">
        <v>0</v>
      </c>
      <c r="AK10" s="66">
        <v>0</v>
      </c>
      <c r="AL10" s="17">
        <f t="shared" si="7"/>
        <v>39.48557</v>
      </c>
      <c r="AM10" s="67">
        <v>0</v>
      </c>
      <c r="AN10" s="33" t="s">
        <v>69</v>
      </c>
      <c r="AO10" s="59" t="s">
        <v>15</v>
      </c>
    </row>
    <row r="11" spans="1:41" ht="25.5">
      <c r="A11" s="15" t="s">
        <v>21</v>
      </c>
      <c r="B11" s="16">
        <v>4130.16277</v>
      </c>
      <c r="C11" s="17">
        <v>2689.2</v>
      </c>
      <c r="D11" s="17">
        <v>2689.2</v>
      </c>
      <c r="E11" s="17"/>
      <c r="F11" s="17">
        <f t="shared" si="8"/>
        <v>2689.2</v>
      </c>
      <c r="G11" s="18"/>
      <c r="H11" s="19">
        <f t="shared" si="2"/>
        <v>0</v>
      </c>
      <c r="I11" s="31">
        <v>9958.5</v>
      </c>
      <c r="J11" s="32">
        <f t="shared" si="3"/>
        <v>0</v>
      </c>
      <c r="K11" s="33" t="s">
        <v>70</v>
      </c>
      <c r="L11" s="34" t="s">
        <v>68</v>
      </c>
      <c r="M11" s="17">
        <v>790.6937</v>
      </c>
      <c r="N11" s="17"/>
      <c r="O11" s="35">
        <f>M11</f>
        <v>790.6937</v>
      </c>
      <c r="P11" s="17"/>
      <c r="Q11" s="44">
        <f t="shared" si="0"/>
        <v>0</v>
      </c>
      <c r="R11" s="36">
        <v>11648.4</v>
      </c>
      <c r="S11" s="45">
        <f t="shared" si="4"/>
        <v>0</v>
      </c>
      <c r="T11" s="33" t="s">
        <v>70</v>
      </c>
      <c r="U11" s="34" t="s">
        <v>68</v>
      </c>
      <c r="V11" s="46">
        <v>0</v>
      </c>
      <c r="W11" s="17">
        <v>24924.33485</v>
      </c>
      <c r="X11" s="47">
        <f t="shared" si="5"/>
        <v>0</v>
      </c>
      <c r="Y11" s="34" t="s">
        <v>68</v>
      </c>
      <c r="Z11" s="44">
        <v>7646.8</v>
      </c>
      <c r="AA11" s="44">
        <v>7539.3</v>
      </c>
      <c r="AB11" s="44">
        <v>20555.5</v>
      </c>
      <c r="AC11" s="49">
        <v>22245.4</v>
      </c>
      <c r="AD11" s="61">
        <f t="shared" si="6"/>
        <v>37.20074919121403</v>
      </c>
      <c r="AE11" s="61">
        <f t="shared" si="6"/>
        <v>33.89150116428565</v>
      </c>
      <c r="AF11" s="62">
        <v>41.44</v>
      </c>
      <c r="AG11" s="34" t="s">
        <v>68</v>
      </c>
      <c r="AH11" s="66">
        <v>0</v>
      </c>
      <c r="AI11" s="66">
        <v>0</v>
      </c>
      <c r="AJ11" s="67">
        <v>0</v>
      </c>
      <c r="AK11" s="66">
        <v>0</v>
      </c>
      <c r="AL11" s="17">
        <f t="shared" si="7"/>
        <v>790.6937</v>
      </c>
      <c r="AM11" s="67">
        <v>0</v>
      </c>
      <c r="AN11" s="33" t="s">
        <v>69</v>
      </c>
      <c r="AO11" s="59" t="s">
        <v>15</v>
      </c>
    </row>
    <row r="12" spans="1:41" ht="25.5">
      <c r="A12" s="15" t="s">
        <v>22</v>
      </c>
      <c r="B12" s="16">
        <v>295.42459</v>
      </c>
      <c r="C12" s="17">
        <v>175.8</v>
      </c>
      <c r="D12" s="17">
        <f t="shared" si="1"/>
        <v>175.8</v>
      </c>
      <c r="E12" s="17"/>
      <c r="F12" s="17">
        <f t="shared" si="8"/>
        <v>175.8</v>
      </c>
      <c r="G12" s="18"/>
      <c r="H12" s="19">
        <f t="shared" si="2"/>
        <v>0</v>
      </c>
      <c r="I12" s="31">
        <v>2678.8</v>
      </c>
      <c r="J12" s="32">
        <f t="shared" si="3"/>
        <v>0</v>
      </c>
      <c r="K12" s="33" t="s">
        <v>67</v>
      </c>
      <c r="L12" s="34" t="s">
        <v>68</v>
      </c>
      <c r="M12" s="17"/>
      <c r="N12" s="17"/>
      <c r="O12" s="35">
        <v>-17.19061</v>
      </c>
      <c r="P12" s="17"/>
      <c r="Q12" s="44">
        <f t="shared" si="0"/>
        <v>17.19061</v>
      </c>
      <c r="R12" s="36">
        <v>2617.3</v>
      </c>
      <c r="S12" s="48">
        <f t="shared" si="4"/>
        <v>0.006568070148626447</v>
      </c>
      <c r="T12" s="33" t="s">
        <v>67</v>
      </c>
      <c r="U12" s="34" t="s">
        <v>68</v>
      </c>
      <c r="V12" s="46">
        <v>0</v>
      </c>
      <c r="W12" s="17">
        <v>8992.29662</v>
      </c>
      <c r="X12" s="47">
        <f t="shared" si="5"/>
        <v>0</v>
      </c>
      <c r="Y12" s="34" t="s">
        <v>68</v>
      </c>
      <c r="Z12" s="44">
        <v>5743.9</v>
      </c>
      <c r="AA12" s="44">
        <v>5590.9</v>
      </c>
      <c r="AB12" s="44">
        <v>7791.5</v>
      </c>
      <c r="AC12" s="49">
        <v>7730</v>
      </c>
      <c r="AD12" s="61">
        <f t="shared" si="6"/>
        <v>73.72007957389462</v>
      </c>
      <c r="AE12" s="61">
        <f t="shared" si="6"/>
        <v>72.32729624838292</v>
      </c>
      <c r="AF12" s="62">
        <v>73.72</v>
      </c>
      <c r="AG12" s="34" t="s">
        <v>68</v>
      </c>
      <c r="AH12" s="66">
        <v>0</v>
      </c>
      <c r="AI12" s="66">
        <v>0</v>
      </c>
      <c r="AJ12" s="67">
        <v>0</v>
      </c>
      <c r="AK12" s="66">
        <v>0</v>
      </c>
      <c r="AL12" s="17">
        <f t="shared" si="7"/>
        <v>0</v>
      </c>
      <c r="AM12" s="67">
        <v>0</v>
      </c>
      <c r="AN12" s="33" t="s">
        <v>69</v>
      </c>
      <c r="AO12" s="59" t="s">
        <v>15</v>
      </c>
    </row>
    <row r="13" spans="1:41" ht="25.5">
      <c r="A13" s="15" t="s">
        <v>23</v>
      </c>
      <c r="B13" s="16">
        <v>970.72297</v>
      </c>
      <c r="C13" s="17">
        <v>970.7</v>
      </c>
      <c r="D13" s="17">
        <f t="shared" si="1"/>
        <v>970.7</v>
      </c>
      <c r="E13" s="17"/>
      <c r="F13" s="17">
        <f t="shared" si="8"/>
        <v>970.7</v>
      </c>
      <c r="G13" s="18"/>
      <c r="H13" s="19">
        <f t="shared" si="2"/>
        <v>0</v>
      </c>
      <c r="I13" s="31">
        <v>3153.7</v>
      </c>
      <c r="J13" s="32">
        <f t="shared" si="3"/>
        <v>0</v>
      </c>
      <c r="K13" s="33" t="s">
        <v>67</v>
      </c>
      <c r="L13" s="34" t="s">
        <v>68</v>
      </c>
      <c r="M13" s="17"/>
      <c r="N13" s="17"/>
      <c r="O13" s="35">
        <v>-427.3841</v>
      </c>
      <c r="P13" s="17"/>
      <c r="Q13" s="44">
        <f t="shared" si="0"/>
        <v>427.3841</v>
      </c>
      <c r="R13" s="36">
        <v>3941.6</v>
      </c>
      <c r="S13" s="48">
        <f t="shared" si="4"/>
        <v>0.10842908970976253</v>
      </c>
      <c r="T13" s="33" t="s">
        <v>67</v>
      </c>
      <c r="U13" s="34" t="s">
        <v>68</v>
      </c>
      <c r="V13" s="46">
        <v>0</v>
      </c>
      <c r="W13" s="17">
        <v>11763.07322</v>
      </c>
      <c r="X13" s="47">
        <f t="shared" si="5"/>
        <v>0</v>
      </c>
      <c r="Y13" s="34" t="s">
        <v>68</v>
      </c>
      <c r="Z13" s="44">
        <v>5925.5</v>
      </c>
      <c r="AA13" s="44">
        <v>5341.6</v>
      </c>
      <c r="AB13" s="44">
        <v>11648</v>
      </c>
      <c r="AC13" s="49">
        <v>12435.9</v>
      </c>
      <c r="AD13" s="61">
        <f t="shared" si="6"/>
        <v>50.871394230769226</v>
      </c>
      <c r="AE13" s="61">
        <f t="shared" si="6"/>
        <v>42.95306330864675</v>
      </c>
      <c r="AF13" s="62">
        <v>60.62</v>
      </c>
      <c r="AG13" s="34" t="s">
        <v>68</v>
      </c>
      <c r="AH13" s="66">
        <v>0</v>
      </c>
      <c r="AI13" s="68">
        <v>0</v>
      </c>
      <c r="AJ13" s="67">
        <v>0</v>
      </c>
      <c r="AK13" s="66">
        <v>0</v>
      </c>
      <c r="AL13" s="17">
        <f t="shared" si="7"/>
        <v>0</v>
      </c>
      <c r="AM13" s="69">
        <v>0</v>
      </c>
      <c r="AN13" s="33" t="s">
        <v>69</v>
      </c>
      <c r="AO13" s="59" t="s">
        <v>15</v>
      </c>
    </row>
    <row r="14" spans="1:41" ht="25.5">
      <c r="A14" s="20" t="s">
        <v>24</v>
      </c>
      <c r="B14" s="16">
        <v>1408.05752</v>
      </c>
      <c r="C14" s="17">
        <v>719.2</v>
      </c>
      <c r="D14" s="17">
        <f t="shared" si="1"/>
        <v>719.2</v>
      </c>
      <c r="E14" s="17"/>
      <c r="F14" s="17">
        <f t="shared" si="8"/>
        <v>719.2</v>
      </c>
      <c r="G14" s="18"/>
      <c r="H14" s="19">
        <f t="shared" si="2"/>
        <v>0</v>
      </c>
      <c r="I14" s="31">
        <v>3597.5</v>
      </c>
      <c r="J14" s="32">
        <f t="shared" si="3"/>
        <v>0</v>
      </c>
      <c r="K14" s="33" t="s">
        <v>70</v>
      </c>
      <c r="L14" s="34" t="s">
        <v>68</v>
      </c>
      <c r="M14" s="17">
        <v>1354.68362</v>
      </c>
      <c r="N14" s="17"/>
      <c r="O14" s="35">
        <f>M14</f>
        <v>1354.68362</v>
      </c>
      <c r="P14" s="17"/>
      <c r="Q14" s="44">
        <f t="shared" si="0"/>
        <v>0</v>
      </c>
      <c r="R14" s="36">
        <v>2929</v>
      </c>
      <c r="S14" s="48">
        <f t="shared" si="4"/>
        <v>0</v>
      </c>
      <c r="T14" s="33" t="s">
        <v>70</v>
      </c>
      <c r="U14" s="34" t="s">
        <v>68</v>
      </c>
      <c r="V14" s="46">
        <v>0</v>
      </c>
      <c r="W14" s="17">
        <v>8784.7423</v>
      </c>
      <c r="X14" s="47">
        <f t="shared" si="5"/>
        <v>0</v>
      </c>
      <c r="Y14" s="34" t="s">
        <v>68</v>
      </c>
      <c r="Z14" s="44">
        <v>4896.7</v>
      </c>
      <c r="AA14" s="44">
        <v>4881.3</v>
      </c>
      <c r="AB14" s="44">
        <v>8408.4</v>
      </c>
      <c r="AC14" s="49">
        <v>7739.9</v>
      </c>
      <c r="AD14" s="61">
        <f t="shared" si="6"/>
        <v>58.23581180724038</v>
      </c>
      <c r="AE14" s="61">
        <f t="shared" si="6"/>
        <v>63.06670628819494</v>
      </c>
      <c r="AF14" s="62">
        <v>75.11</v>
      </c>
      <c r="AG14" s="34" t="s">
        <v>68</v>
      </c>
      <c r="AH14" s="66">
        <v>0</v>
      </c>
      <c r="AI14" s="68">
        <v>0</v>
      </c>
      <c r="AJ14" s="67">
        <v>0</v>
      </c>
      <c r="AK14" s="66">
        <v>0</v>
      </c>
      <c r="AL14" s="17">
        <f t="shared" si="7"/>
        <v>1354.68362</v>
      </c>
      <c r="AM14" s="69">
        <v>0</v>
      </c>
      <c r="AN14" s="33" t="s">
        <v>69</v>
      </c>
      <c r="AO14" s="59" t="s">
        <v>15</v>
      </c>
    </row>
    <row r="15" spans="1:41" ht="25.5">
      <c r="A15" s="21" t="s">
        <v>25</v>
      </c>
      <c r="B15" s="16">
        <v>22670.37463</v>
      </c>
      <c r="C15" s="17">
        <v>8326.5</v>
      </c>
      <c r="D15" s="17">
        <f t="shared" si="1"/>
        <v>8326.5</v>
      </c>
      <c r="E15" s="17"/>
      <c r="F15" s="17">
        <f t="shared" si="8"/>
        <v>8326.5</v>
      </c>
      <c r="G15" s="18"/>
      <c r="H15" s="19">
        <f t="shared" si="2"/>
        <v>0</v>
      </c>
      <c r="I15" s="31">
        <v>35137.6</v>
      </c>
      <c r="J15" s="32">
        <f t="shared" si="3"/>
        <v>0</v>
      </c>
      <c r="K15" s="33" t="s">
        <v>70</v>
      </c>
      <c r="L15" s="34" t="s">
        <v>68</v>
      </c>
      <c r="M15" s="17"/>
      <c r="N15" s="17"/>
      <c r="O15" s="35">
        <v>-7480.16486</v>
      </c>
      <c r="P15" s="17"/>
      <c r="Q15" s="44">
        <f t="shared" si="0"/>
        <v>7480.16486</v>
      </c>
      <c r="R15" s="36">
        <v>50535</v>
      </c>
      <c r="S15" s="45">
        <f t="shared" si="4"/>
        <v>0.14801948867121797</v>
      </c>
      <c r="T15" s="33" t="s">
        <v>70</v>
      </c>
      <c r="U15" s="34" t="s">
        <v>68</v>
      </c>
      <c r="V15" s="46">
        <v>0</v>
      </c>
      <c r="W15" s="17">
        <v>51731.46098</v>
      </c>
      <c r="X15" s="47">
        <f t="shared" si="5"/>
        <v>0</v>
      </c>
      <c r="Y15" s="34" t="s">
        <v>68</v>
      </c>
      <c r="Z15" s="44">
        <v>14905.5</v>
      </c>
      <c r="AA15" s="44">
        <v>14761.9</v>
      </c>
      <c r="AB15" s="44">
        <v>63688.2</v>
      </c>
      <c r="AC15" s="44">
        <v>79085.6</v>
      </c>
      <c r="AD15" s="61">
        <f t="shared" si="6"/>
        <v>23.40386445212771</v>
      </c>
      <c r="AE15" s="61">
        <f t="shared" si="6"/>
        <v>18.665724227925182</v>
      </c>
      <c r="AF15" s="62">
        <v>34.2</v>
      </c>
      <c r="AG15" s="34" t="s">
        <v>68</v>
      </c>
      <c r="AH15" s="66">
        <v>0</v>
      </c>
      <c r="AI15" s="68">
        <v>0</v>
      </c>
      <c r="AJ15" s="67">
        <v>0</v>
      </c>
      <c r="AK15" s="66">
        <v>0</v>
      </c>
      <c r="AL15" s="17">
        <f t="shared" si="7"/>
        <v>0</v>
      </c>
      <c r="AM15" s="69">
        <v>0</v>
      </c>
      <c r="AN15" s="33" t="s">
        <v>69</v>
      </c>
      <c r="AO15" s="59" t="s">
        <v>15</v>
      </c>
    </row>
    <row r="16" spans="1:41" ht="13.5" customHeight="1">
      <c r="A16" s="21" t="s">
        <v>26</v>
      </c>
      <c r="B16" s="16">
        <v>342.45952</v>
      </c>
      <c r="C16" s="17">
        <v>342</v>
      </c>
      <c r="D16" s="17">
        <f t="shared" si="1"/>
        <v>342</v>
      </c>
      <c r="E16" s="17"/>
      <c r="F16" s="17">
        <f t="shared" si="8"/>
        <v>342</v>
      </c>
      <c r="G16" s="18"/>
      <c r="H16" s="19">
        <f t="shared" si="2"/>
        <v>0</v>
      </c>
      <c r="I16" s="31">
        <v>5027.2</v>
      </c>
      <c r="J16" s="32">
        <f t="shared" si="3"/>
        <v>0</v>
      </c>
      <c r="K16" s="33" t="s">
        <v>67</v>
      </c>
      <c r="L16" s="34" t="s">
        <v>68</v>
      </c>
      <c r="M16" s="17"/>
      <c r="N16" s="17"/>
      <c r="O16" s="35">
        <v>-455.28378</v>
      </c>
      <c r="P16" s="17"/>
      <c r="Q16" s="44">
        <f t="shared" si="0"/>
        <v>455.28378</v>
      </c>
      <c r="R16" s="36">
        <v>5320.1</v>
      </c>
      <c r="S16" s="45">
        <f t="shared" si="4"/>
        <v>0.08557804928478786</v>
      </c>
      <c r="T16" s="33" t="s">
        <v>67</v>
      </c>
      <c r="U16" s="34" t="s">
        <v>68</v>
      </c>
      <c r="V16" s="46">
        <v>0</v>
      </c>
      <c r="W16" s="17">
        <v>11125.93312</v>
      </c>
      <c r="X16" s="47">
        <f t="shared" si="5"/>
        <v>0</v>
      </c>
      <c r="Y16" s="34" t="s">
        <v>68</v>
      </c>
      <c r="Z16" s="44">
        <v>5466.6</v>
      </c>
      <c r="AA16" s="44">
        <v>5366.1</v>
      </c>
      <c r="AB16" s="44">
        <v>8178.6</v>
      </c>
      <c r="AC16" s="44">
        <v>8471.5</v>
      </c>
      <c r="AD16" s="61">
        <f t="shared" si="6"/>
        <v>66.84029051426896</v>
      </c>
      <c r="AE16" s="61">
        <f t="shared" si="6"/>
        <v>63.342973499380285</v>
      </c>
      <c r="AF16" s="62">
        <v>88.71</v>
      </c>
      <c r="AG16" s="34" t="s">
        <v>68</v>
      </c>
      <c r="AH16" s="66">
        <v>0</v>
      </c>
      <c r="AI16" s="68">
        <v>0</v>
      </c>
      <c r="AJ16" s="67">
        <v>0</v>
      </c>
      <c r="AK16" s="70">
        <v>0</v>
      </c>
      <c r="AL16" s="17">
        <f t="shared" si="7"/>
        <v>0</v>
      </c>
      <c r="AM16" s="69">
        <v>0</v>
      </c>
      <c r="AN16" s="33" t="s">
        <v>69</v>
      </c>
      <c r="AO16" s="59" t="s">
        <v>15</v>
      </c>
    </row>
    <row r="17" spans="1:41" ht="25.5">
      <c r="A17" s="21" t="s">
        <v>27</v>
      </c>
      <c r="B17" s="16">
        <v>896.83762</v>
      </c>
      <c r="C17" s="17">
        <v>896.8</v>
      </c>
      <c r="D17" s="17">
        <f t="shared" si="1"/>
        <v>896.8</v>
      </c>
      <c r="E17" s="17"/>
      <c r="F17" s="17">
        <f t="shared" si="8"/>
        <v>896.8</v>
      </c>
      <c r="G17" s="18"/>
      <c r="H17" s="19">
        <f t="shared" si="2"/>
        <v>0</v>
      </c>
      <c r="I17" s="31">
        <v>3496.5</v>
      </c>
      <c r="J17" s="32">
        <f t="shared" si="3"/>
        <v>0</v>
      </c>
      <c r="K17" s="33" t="s">
        <v>70</v>
      </c>
      <c r="L17" s="34" t="s">
        <v>68</v>
      </c>
      <c r="M17" s="17">
        <v>598.37093</v>
      </c>
      <c r="N17" s="17"/>
      <c r="O17" s="35">
        <f>M17</f>
        <v>598.37093</v>
      </c>
      <c r="P17" s="17"/>
      <c r="Q17" s="44">
        <f t="shared" si="0"/>
        <v>0</v>
      </c>
      <c r="R17" s="36">
        <v>3301.2</v>
      </c>
      <c r="S17" s="48">
        <f t="shared" si="4"/>
        <v>0</v>
      </c>
      <c r="T17" s="33" t="s">
        <v>70</v>
      </c>
      <c r="U17" s="34" t="s">
        <v>68</v>
      </c>
      <c r="V17" s="46">
        <v>0</v>
      </c>
      <c r="W17" s="17">
        <v>9597.5069</v>
      </c>
      <c r="X17" s="47">
        <f t="shared" si="5"/>
        <v>0</v>
      </c>
      <c r="Y17" s="34" t="s">
        <v>68</v>
      </c>
      <c r="Z17" s="44">
        <v>6512.5</v>
      </c>
      <c r="AA17" s="44">
        <v>6021.1</v>
      </c>
      <c r="AB17" s="44">
        <v>8359</v>
      </c>
      <c r="AC17" s="49">
        <v>8163.7</v>
      </c>
      <c r="AD17" s="61">
        <f t="shared" si="6"/>
        <v>77.91003708577581</v>
      </c>
      <c r="AE17" s="61">
        <f t="shared" si="6"/>
        <v>73.75454757034188</v>
      </c>
      <c r="AF17" s="62">
        <v>81.03</v>
      </c>
      <c r="AG17" s="34" t="s">
        <v>68</v>
      </c>
      <c r="AH17" s="66">
        <v>0</v>
      </c>
      <c r="AI17" s="68">
        <v>0</v>
      </c>
      <c r="AJ17" s="67">
        <v>0</v>
      </c>
      <c r="AK17" s="66">
        <v>0</v>
      </c>
      <c r="AL17" s="17">
        <f t="shared" si="7"/>
        <v>598.37093</v>
      </c>
      <c r="AM17" s="67">
        <v>0</v>
      </c>
      <c r="AN17" s="33" t="s">
        <v>69</v>
      </c>
      <c r="AO17" s="59" t="s">
        <v>15</v>
      </c>
    </row>
    <row r="18" spans="1:41" s="1" customFormat="1" ht="12.75">
      <c r="A18" s="22" t="s">
        <v>71</v>
      </c>
      <c r="B18" s="23">
        <f aca="true" t="shared" si="9" ref="B18:G18">B7+B8+B9+B10+B11+B12+B13+B14+B15+B16+B17</f>
        <v>38718.28605999999</v>
      </c>
      <c r="C18" s="24">
        <f t="shared" si="9"/>
        <v>19325.8</v>
      </c>
      <c r="D18" s="23">
        <f t="shared" si="9"/>
        <v>19325.8</v>
      </c>
      <c r="E18" s="23">
        <f t="shared" si="9"/>
        <v>0</v>
      </c>
      <c r="F18" s="23">
        <f t="shared" si="9"/>
        <v>19325.8</v>
      </c>
      <c r="G18" s="25">
        <f t="shared" si="9"/>
        <v>0</v>
      </c>
      <c r="H18" s="19">
        <f aca="true" t="shared" si="10" ref="H18:R18">SUM(H7:H17)</f>
        <v>0</v>
      </c>
      <c r="I18" s="36">
        <f t="shared" si="10"/>
        <v>84084.49999999999</v>
      </c>
      <c r="J18" s="19"/>
      <c r="K18" s="19"/>
      <c r="L18" s="19"/>
      <c r="M18" s="36">
        <f t="shared" si="10"/>
        <v>5182.357639999999</v>
      </c>
      <c r="N18" s="37">
        <f t="shared" si="10"/>
        <v>0</v>
      </c>
      <c r="O18" s="36">
        <f t="shared" si="10"/>
        <v>-8536.720689999998</v>
      </c>
      <c r="P18" s="37">
        <f t="shared" si="10"/>
        <v>0</v>
      </c>
      <c r="Q18" s="49">
        <f t="shared" si="10"/>
        <v>13719.078329999998</v>
      </c>
      <c r="R18" s="36">
        <f t="shared" si="10"/>
        <v>107786.40000000001</v>
      </c>
      <c r="S18" s="49"/>
      <c r="T18" s="19"/>
      <c r="U18" s="20"/>
      <c r="V18" s="50">
        <f>SUM(V7:V17)</f>
        <v>0</v>
      </c>
      <c r="W18" s="51">
        <f>SUM(W7:W17)</f>
        <v>175798.23143</v>
      </c>
      <c r="X18" s="20"/>
      <c r="Y18" s="20"/>
      <c r="Z18" s="63">
        <f>SUM(Z7:Z17)</f>
        <v>77145.7</v>
      </c>
      <c r="AA18" s="63">
        <f>SUM(AA7:AA17)</f>
        <v>74751.90000000001</v>
      </c>
      <c r="AB18" s="36">
        <f>SUM(AB7:AB17)</f>
        <v>175936.9</v>
      </c>
      <c r="AC18" s="36">
        <f>SUM(AC7:AC17)</f>
        <v>199575</v>
      </c>
      <c r="AD18" s="64"/>
      <c r="AE18" s="64"/>
      <c r="AF18" s="65"/>
      <c r="AG18" s="71"/>
      <c r="AH18" s="70">
        <f aca="true" t="shared" si="11" ref="AH18:AM18">AH7+AH8+AH9+AH10+AH11+AH12+AH13+AH14+AH15+AH16+AH17</f>
        <v>0</v>
      </c>
      <c r="AI18" s="70">
        <f t="shared" si="11"/>
        <v>0</v>
      </c>
      <c r="AJ18" s="69">
        <f t="shared" si="11"/>
        <v>0</v>
      </c>
      <c r="AK18" s="70">
        <f t="shared" si="11"/>
        <v>0</v>
      </c>
      <c r="AL18" s="37">
        <f>SUM(AL7:AL17)</f>
        <v>5182.357639999999</v>
      </c>
      <c r="AM18" s="69">
        <f t="shared" si="11"/>
        <v>0</v>
      </c>
      <c r="AN18" s="59"/>
      <c r="AO18" s="59"/>
    </row>
    <row r="19" spans="9:13" ht="12.75">
      <c r="I19" s="38"/>
      <c r="M19" s="38"/>
    </row>
    <row r="20" ht="12.75">
      <c r="W20" s="1"/>
    </row>
    <row r="34" ht="12.75">
      <c r="AL34" s="72"/>
    </row>
    <row r="35" ht="12.75">
      <c r="AL35" s="72"/>
    </row>
    <row r="36" ht="12.75">
      <c r="AL36" s="72"/>
    </row>
    <row r="37" ht="12.75">
      <c r="AL37" s="72"/>
    </row>
    <row r="38" ht="12.75">
      <c r="AL38" s="72"/>
    </row>
    <row r="39" ht="12.75">
      <c r="AL39" s="72"/>
    </row>
    <row r="40" ht="12.75">
      <c r="AL40" s="72"/>
    </row>
    <row r="41" ht="12.75">
      <c r="AL41" s="72"/>
    </row>
    <row r="42" ht="12.75">
      <c r="AL42" s="72"/>
    </row>
    <row r="43" ht="12.75">
      <c r="AL43" s="72"/>
    </row>
    <row r="44" ht="12.75">
      <c r="AL44" s="72"/>
    </row>
    <row r="45" ht="12.75">
      <c r="AL45" s="73"/>
    </row>
  </sheetData>
  <sheetProtection/>
  <mergeCells count="36">
    <mergeCell ref="V5:Y5"/>
    <mergeCell ref="Z5:AA5"/>
    <mergeCell ref="AB5:AC5"/>
    <mergeCell ref="AD5:AE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B1:K3"/>
  </mergeCells>
  <printOptions/>
  <pageMargins left="0" right="0" top="0" bottom="0" header="0" footer="0"/>
  <pageSetup horizontalDpi="200" verticalDpi="200" orientation="landscape" paperSize="9" scale="76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2024-01-29T11:18:44Z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EC68C8C86A874577ABC29A3B194FE1ED_12</vt:lpwstr>
  </property>
  <property fmtid="{D5CDD505-2E9C-101B-9397-08002B2CF9AE}" pid="4" name="KSOProductBuildV">
    <vt:lpwstr>1049-12.2.0.13431</vt:lpwstr>
  </property>
</Properties>
</file>