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<sst xmlns="http://schemas.openxmlformats.org/spreadsheetml/2006/main" count="270" uniqueCount="74">
  <si>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</si>
  <si>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</si>
  <si>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</si>
  <si>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</si>
  <si>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</si>
  <si>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</si>
  <si>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</si>
  <si>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</si>
  <si>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</si>
  <si>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</si>
  <si>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</si>
  <si>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</si>
  <si>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</si>
  <si>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</si>
  <si>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</si>
  <si>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</si>
  <si>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</si>
  <si>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</si>
  <si>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</si>
  <si>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</si>
  <si>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</si>
  <si>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</si>
  <si>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</si>
  <si>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</si>
  <si>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</si>
  <si>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</si>
  <si>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</si>
  <si>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</si>
  <si>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</si>
  <si>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</si>
  <si>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</si>
  <si>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</si>
  <si>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</si>
  <si>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</si>
  <si>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</si>
  <si>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</si>
  <si>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</si>
  <si>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</si>
  <si>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</si>
  <si>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</si>
  <si>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</si>
  <si>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</si>
  <si>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</si>
  <si>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</si>
  <si>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</si>
  <si>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</si>
  <si>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</si>
  <si>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</si>
  <si>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</si>
  <si>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</si>
  <si>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</si>
  <si>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</si>
  <si>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</si>
  <si>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</si>
  <si>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</si>
  <si>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</si>
  <si>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</si>
  <si>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</si>
  <si>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</si>
  <si>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</si>
  <si>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</si>
  <si>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</si>
  <si>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</si>
  <si>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</si>
  <si>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</si>
  <si>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</si>
  <si>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</si>
  <si>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</si>
  <si>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</si>
  <si>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</si>
  <si>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Не соблюден</t>
  </si>
  <si>
    <t>не cоблюден</t>
  </si>
  <si>
    <t>по состоянию на 01.09.2023 г.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</si>
  <si>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01.09.2023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</si>
</sst>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4" fontId="13" fillId="0" borderId="11" xfId="0" applyNumberFormat="1" applyFont="1" applyFill="1" applyBorder="1" applyAlignment="1">
      <alignment wrapText="1"/>
    </xf>
    <xf numFmtId="174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6" fontId="1" fillId="33" borderId="11" xfId="0" applyNumberFormat="1" applyFont="1" applyFill="1" applyBorder="1" applyAlignment="1">
      <alignment horizontal="right"/>
    </xf>
    <xf numFmtId="176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6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4" fontId="1" fillId="33" borderId="11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 wrapText="1"/>
    </xf>
    <xf numFmtId="174" fontId="13" fillId="33" borderId="11" xfId="0" applyNumberFormat="1" applyFont="1" applyFill="1" applyBorder="1" applyAlignment="1">
      <alignment horizontal="center" wrapText="1"/>
    </xf>
    <xf numFmtId="176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4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6" fontId="1" fillId="35" borderId="11" xfId="0" applyNumberFormat="1" applyFont="1" applyFill="1" applyBorder="1" applyAlignment="1">
      <alignment/>
    </xf>
    <xf numFmtId="176" fontId="1" fillId="35" borderId="11" xfId="0" applyNumberFormat="1" applyFont="1" applyFill="1" applyBorder="1" applyAlignment="1">
      <alignment wrapText="1"/>
    </xf>
    <xf numFmtId="176" fontId="1" fillId="35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6" fontId="1" fillId="35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horizontal="right" vertical="center" wrapText="1"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4" fillId="0" borderId="15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" sqref="D2:H2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73" t="s">
        <v>45</v>
      </c>
      <c r="E1" s="73"/>
      <c r="F1" s="73"/>
      <c r="G1" s="73"/>
      <c r="H1" s="74"/>
    </row>
    <row r="2" spans="2:8" ht="18" customHeight="1">
      <c r="B2" s="5"/>
      <c r="C2" s="5"/>
      <c r="D2" s="73" t="s">
        <v>72</v>
      </c>
      <c r="E2" s="73"/>
      <c r="F2" s="73"/>
      <c r="G2" s="73"/>
      <c r="H2" s="75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76" t="s">
        <v>14</v>
      </c>
      <c r="B4" s="76"/>
      <c r="C4" s="77" t="s">
        <v>15</v>
      </c>
      <c r="D4" s="79" t="s">
        <v>16</v>
      </c>
      <c r="E4" s="79" t="s">
        <v>17</v>
      </c>
      <c r="F4" s="79" t="s">
        <v>18</v>
      </c>
      <c r="G4" s="79" t="s">
        <v>19</v>
      </c>
      <c r="H4" s="79" t="s">
        <v>20</v>
      </c>
      <c r="I4" s="83" t="s">
        <v>21</v>
      </c>
      <c r="J4" s="79" t="s">
        <v>22</v>
      </c>
      <c r="K4" s="79" t="s">
        <v>23</v>
      </c>
      <c r="L4" s="79" t="s">
        <v>24</v>
      </c>
    </row>
    <row r="5" spans="1:12" s="9" customFormat="1" ht="204.75" customHeight="1">
      <c r="A5" s="76"/>
      <c r="B5" s="76"/>
      <c r="C5" s="78"/>
      <c r="D5" s="79"/>
      <c r="E5" s="79"/>
      <c r="F5" s="79"/>
      <c r="G5" s="79"/>
      <c r="H5" s="79"/>
      <c r="I5" s="83"/>
      <c r="J5" s="79"/>
      <c r="K5" s="79"/>
      <c r="L5" s="79"/>
    </row>
    <row r="6" spans="1:12" s="12" customFormat="1" ht="12.75" customHeight="1">
      <c r="A6" s="84" t="s">
        <v>25</v>
      </c>
      <c r="B6" s="85"/>
      <c r="C6" s="86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0" t="s">
        <v>46</v>
      </c>
      <c r="B7" s="71"/>
      <c r="C7" s="72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80" t="s">
        <v>35</v>
      </c>
      <c r="B8" s="81"/>
      <c r="C8" s="82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80" t="s">
        <v>36</v>
      </c>
      <c r="B9" s="81"/>
      <c r="C9" s="82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80" t="s">
        <v>37</v>
      </c>
      <c r="B10" s="81"/>
      <c r="C10" s="82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80" t="s">
        <v>38</v>
      </c>
      <c r="B11" s="81"/>
      <c r="C11" s="82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80" t="s">
        <v>39</v>
      </c>
      <c r="B12" s="81"/>
      <c r="C12" s="82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71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80" t="s">
        <v>40</v>
      </c>
      <c r="B13" s="81"/>
      <c r="C13" s="82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80" t="s">
        <v>41</v>
      </c>
      <c r="B14" s="81"/>
      <c r="C14" s="82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80" t="s">
        <v>42</v>
      </c>
      <c r="B15" s="81"/>
      <c r="C15" s="82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80" t="s">
        <v>43</v>
      </c>
      <c r="B16" s="81"/>
      <c r="C16" s="82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80" t="s">
        <v>44</v>
      </c>
      <c r="B17" s="81"/>
      <c r="C17" s="82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17:C17"/>
    <mergeCell ref="A11:C11"/>
    <mergeCell ref="A12:C12"/>
    <mergeCell ref="A13:C13"/>
    <mergeCell ref="A14:C14"/>
    <mergeCell ref="A15:C15"/>
    <mergeCell ref="A16:C16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7:C7"/>
    <mergeCell ref="D1:H1"/>
    <mergeCell ref="D2:H2"/>
    <mergeCell ref="A4:B5"/>
    <mergeCell ref="C4:C5"/>
    <mergeCell ref="D4:D5"/>
    <mergeCell ref="E4:E5"/>
    <mergeCell ref="F4:F5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pane xSplit="1" ySplit="6" topLeftCell="Z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18" sqref="AC18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87" t="s">
        <v>73</v>
      </c>
      <c r="C1" s="87"/>
      <c r="D1" s="87"/>
      <c r="E1" s="87"/>
      <c r="F1" s="87"/>
      <c r="G1" s="87"/>
      <c r="H1" s="87"/>
      <c r="I1" s="87"/>
      <c r="J1" s="87"/>
      <c r="K1" s="8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87"/>
      <c r="C2" s="87"/>
      <c r="D2" s="87"/>
      <c r="E2" s="87"/>
      <c r="F2" s="87"/>
      <c r="G2" s="87"/>
      <c r="H2" s="87"/>
      <c r="I2" s="87"/>
      <c r="J2" s="87"/>
      <c r="K2" s="8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87"/>
      <c r="C3" s="87"/>
      <c r="D3" s="87"/>
      <c r="E3" s="87"/>
      <c r="F3" s="87"/>
      <c r="G3" s="87"/>
      <c r="H3" s="87"/>
      <c r="I3" s="87"/>
      <c r="J3" s="87"/>
      <c r="K3" s="8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5" t="s">
        <v>47</v>
      </c>
      <c r="B5" s="93" t="s">
        <v>49</v>
      </c>
      <c r="C5" s="93" t="s">
        <v>50</v>
      </c>
      <c r="D5" s="93" t="s">
        <v>61</v>
      </c>
      <c r="E5" s="88" t="s">
        <v>51</v>
      </c>
      <c r="F5" s="90" t="s">
        <v>65</v>
      </c>
      <c r="G5" s="88" t="s">
        <v>52</v>
      </c>
      <c r="H5" s="99" t="s">
        <v>54</v>
      </c>
      <c r="I5" s="105" t="s">
        <v>55</v>
      </c>
      <c r="J5" s="107" t="s">
        <v>56</v>
      </c>
      <c r="K5" s="107" t="s">
        <v>48</v>
      </c>
      <c r="L5" s="92" t="s">
        <v>60</v>
      </c>
      <c r="M5" s="92" t="s">
        <v>9</v>
      </c>
      <c r="N5" s="90" t="s">
        <v>51</v>
      </c>
      <c r="O5" s="90" t="s">
        <v>65</v>
      </c>
      <c r="P5" s="90" t="s">
        <v>52</v>
      </c>
      <c r="Q5" s="92" t="s">
        <v>57</v>
      </c>
      <c r="R5" s="105" t="s">
        <v>62</v>
      </c>
      <c r="S5" s="101" t="s">
        <v>58</v>
      </c>
      <c r="T5" s="92" t="s">
        <v>48</v>
      </c>
      <c r="U5" s="92" t="s">
        <v>59</v>
      </c>
      <c r="V5" s="97" t="s">
        <v>10</v>
      </c>
      <c r="W5" s="108"/>
      <c r="X5" s="108"/>
      <c r="Y5" s="98"/>
      <c r="Z5" s="97" t="s">
        <v>0</v>
      </c>
      <c r="AA5" s="98"/>
      <c r="AB5" s="97" t="s">
        <v>69</v>
      </c>
      <c r="AC5" s="98"/>
      <c r="AD5" s="97" t="s">
        <v>12</v>
      </c>
      <c r="AE5" s="98"/>
      <c r="AF5" s="103" t="s">
        <v>13</v>
      </c>
      <c r="AG5" s="92" t="s">
        <v>63</v>
      </c>
      <c r="AH5" s="103" t="s">
        <v>28</v>
      </c>
      <c r="AI5" s="103" t="s">
        <v>68</v>
      </c>
      <c r="AJ5" s="103" t="s">
        <v>29</v>
      </c>
      <c r="AK5" s="103" t="s">
        <v>30</v>
      </c>
      <c r="AL5" s="103" t="s">
        <v>31</v>
      </c>
      <c r="AM5" s="103" t="s">
        <v>32</v>
      </c>
      <c r="AN5" s="103" t="s">
        <v>6</v>
      </c>
      <c r="AO5" s="92" t="s">
        <v>59</v>
      </c>
    </row>
    <row r="6" spans="1:41" ht="115.5" customHeight="1">
      <c r="A6" s="96"/>
      <c r="B6" s="94"/>
      <c r="C6" s="94"/>
      <c r="D6" s="94"/>
      <c r="E6" s="89"/>
      <c r="F6" s="91"/>
      <c r="G6" s="89"/>
      <c r="H6" s="100"/>
      <c r="I6" s="106"/>
      <c r="J6" s="89"/>
      <c r="K6" s="89"/>
      <c r="L6" s="91"/>
      <c r="M6" s="91"/>
      <c r="N6" s="91"/>
      <c r="O6" s="91"/>
      <c r="P6" s="91"/>
      <c r="Q6" s="91"/>
      <c r="R6" s="106"/>
      <c r="S6" s="102"/>
      <c r="T6" s="91"/>
      <c r="U6" s="91"/>
      <c r="V6" s="25" t="s">
        <v>11</v>
      </c>
      <c r="W6" s="25" t="s">
        <v>67</v>
      </c>
      <c r="X6" s="21" t="s">
        <v>10</v>
      </c>
      <c r="Y6" s="24" t="s">
        <v>66</v>
      </c>
      <c r="Z6" s="63" t="s">
        <v>2</v>
      </c>
      <c r="AA6" s="64" t="s">
        <v>1</v>
      </c>
      <c r="AB6" s="63" t="s">
        <v>2</v>
      </c>
      <c r="AC6" s="63" t="s">
        <v>1</v>
      </c>
      <c r="AD6" s="65" t="s">
        <v>3</v>
      </c>
      <c r="AE6" s="27" t="s">
        <v>4</v>
      </c>
      <c r="AF6" s="104"/>
      <c r="AG6" s="91"/>
      <c r="AH6" s="104"/>
      <c r="AI6" s="104"/>
      <c r="AJ6" s="104"/>
      <c r="AK6" s="104"/>
      <c r="AL6" s="104"/>
      <c r="AM6" s="104"/>
      <c r="AN6" s="104"/>
      <c r="AO6" s="91"/>
    </row>
    <row r="7" spans="1:41" ht="12.75">
      <c r="A7" s="32" t="s">
        <v>34</v>
      </c>
      <c r="B7" s="44">
        <v>272.03849</v>
      </c>
      <c r="C7" s="45">
        <v>203.2</v>
      </c>
      <c r="D7" s="45">
        <f>C7</f>
        <v>203.2</v>
      </c>
      <c r="E7" s="45"/>
      <c r="F7" s="45">
        <f>C7</f>
        <v>203.2</v>
      </c>
      <c r="G7" s="46"/>
      <c r="H7" s="33">
        <f>D7-(E7+F7+G7)</f>
        <v>0</v>
      </c>
      <c r="I7" s="60">
        <v>4100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-5595.7745</v>
      </c>
      <c r="P7" s="45"/>
      <c r="Q7" s="30">
        <f aca="true" t="shared" si="0" ref="Q7:Q17">M7-(N7+O7+P7)</f>
        <v>5595.7745</v>
      </c>
      <c r="R7" s="61">
        <v>6766.3</v>
      </c>
      <c r="S7" s="29">
        <f>Q7/R7</f>
        <v>0.8270065619319273</v>
      </c>
      <c r="T7" s="28" t="s">
        <v>53</v>
      </c>
      <c r="U7" s="35" t="s">
        <v>8</v>
      </c>
      <c r="V7" s="51">
        <v>0</v>
      </c>
      <c r="W7" s="45">
        <v>6549.66267</v>
      </c>
      <c r="X7" s="36">
        <f>V7/W7</f>
        <v>0</v>
      </c>
      <c r="Y7" s="35" t="s">
        <v>8</v>
      </c>
      <c r="Z7" s="30">
        <v>6202.1</v>
      </c>
      <c r="AA7" s="30">
        <v>3584.3</v>
      </c>
      <c r="AB7" s="30">
        <v>9870.6</v>
      </c>
      <c r="AC7" s="31">
        <v>11540</v>
      </c>
      <c r="AD7" s="66">
        <f>Z7/AB7*100</f>
        <v>62.83407290336961</v>
      </c>
      <c r="AE7" s="66">
        <f>AA7/AC7*100</f>
        <v>31.05979202772964</v>
      </c>
      <c r="AF7" s="67">
        <v>66.46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2282.49783</v>
      </c>
      <c r="C8" s="45">
        <v>2280</v>
      </c>
      <c r="D8" s="45">
        <f aca="true" t="shared" si="1" ref="D8:D17">C8</f>
        <v>2280</v>
      </c>
      <c r="E8" s="45"/>
      <c r="F8" s="45">
        <f>D8</f>
        <v>2280</v>
      </c>
      <c r="G8" s="46"/>
      <c r="H8" s="33">
        <f aca="true" t="shared" si="2" ref="H8:H17">D8-(E8+F8+G8)</f>
        <v>0</v>
      </c>
      <c r="I8" s="60">
        <v>3443.9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-623.98106</v>
      </c>
      <c r="P8" s="45"/>
      <c r="Q8" s="30">
        <f t="shared" si="0"/>
        <v>623.98106</v>
      </c>
      <c r="R8" s="61">
        <v>2548.9</v>
      </c>
      <c r="S8" s="62">
        <f aca="true" t="shared" si="4" ref="S8:S17">Q8/R8</f>
        <v>0.24480405665188903</v>
      </c>
      <c r="T8" s="28" t="s">
        <v>7</v>
      </c>
      <c r="U8" s="35" t="s">
        <v>8</v>
      </c>
      <c r="V8" s="51">
        <v>0</v>
      </c>
      <c r="W8" s="45">
        <v>6793.69482</v>
      </c>
      <c r="X8" s="36">
        <f aca="true" t="shared" si="5" ref="X8:X17">V8/W8</f>
        <v>0</v>
      </c>
      <c r="Y8" s="35" t="s">
        <v>8</v>
      </c>
      <c r="Z8" s="30">
        <v>6058.6</v>
      </c>
      <c r="AA8" s="30">
        <v>3332.1</v>
      </c>
      <c r="AB8" s="30">
        <v>10641.2</v>
      </c>
      <c r="AC8" s="31">
        <v>8925.2</v>
      </c>
      <c r="AD8" s="66">
        <f aca="true" t="shared" si="6" ref="AD8:AE17">Z8/AB8*100</f>
        <v>56.93530804796452</v>
      </c>
      <c r="AE8" s="66">
        <f t="shared" si="6"/>
        <v>37.33361717384484</v>
      </c>
      <c r="AF8" s="67">
        <v>63.14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3149.99129</v>
      </c>
      <c r="C9" s="45">
        <v>2299.8</v>
      </c>
      <c r="D9" s="45">
        <f>C9</f>
        <v>2299.8</v>
      </c>
      <c r="E9" s="45"/>
      <c r="F9" s="45">
        <f aca="true" t="shared" si="8" ref="F9:F17">C9</f>
        <v>2299.8</v>
      </c>
      <c r="G9" s="46"/>
      <c r="H9" s="33">
        <f t="shared" si="2"/>
        <v>0</v>
      </c>
      <c r="I9" s="60">
        <v>7664.9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-736.08378</v>
      </c>
      <c r="P9" s="45"/>
      <c r="Q9" s="30">
        <f t="shared" si="0"/>
        <v>736.08378</v>
      </c>
      <c r="R9" s="61">
        <v>4987.3</v>
      </c>
      <c r="S9" s="62">
        <f t="shared" si="4"/>
        <v>0.14759163876245665</v>
      </c>
      <c r="T9" s="28" t="s">
        <v>7</v>
      </c>
      <c r="U9" s="35" t="s">
        <v>8</v>
      </c>
      <c r="V9" s="51">
        <v>0</v>
      </c>
      <c r="W9" s="45">
        <v>9810.24712</v>
      </c>
      <c r="X9" s="36">
        <f t="shared" si="5"/>
        <v>0</v>
      </c>
      <c r="Y9" s="35" t="s">
        <v>8</v>
      </c>
      <c r="Z9" s="30">
        <v>7500.3</v>
      </c>
      <c r="AA9" s="30">
        <v>3937.4</v>
      </c>
      <c r="AB9" s="30">
        <v>14546</v>
      </c>
      <c r="AC9" s="31">
        <v>11328.9</v>
      </c>
      <c r="AD9" s="66">
        <f t="shared" si="6"/>
        <v>51.5626289014162</v>
      </c>
      <c r="AE9" s="66">
        <f t="shared" si="6"/>
        <v>34.75536018501355</v>
      </c>
      <c r="AF9" s="67">
        <v>55.53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>M9</f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2299.71883</v>
      </c>
      <c r="C10" s="45">
        <v>935.3</v>
      </c>
      <c r="D10" s="45">
        <v>935.3</v>
      </c>
      <c r="E10" s="45"/>
      <c r="F10" s="45">
        <f t="shared" si="8"/>
        <v>935.3</v>
      </c>
      <c r="G10" s="46"/>
      <c r="H10" s="33">
        <f t="shared" si="2"/>
        <v>0</v>
      </c>
      <c r="I10" s="60">
        <v>4727.3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-222.08963</v>
      </c>
      <c r="P10" s="45"/>
      <c r="Q10" s="30">
        <f>M10-(N10+O10+P10)</f>
        <v>222.08963</v>
      </c>
      <c r="R10" s="61">
        <v>2785.7</v>
      </c>
      <c r="S10" s="29">
        <f t="shared" si="4"/>
        <v>0.07972489140969954</v>
      </c>
      <c r="T10" s="28" t="s">
        <v>7</v>
      </c>
      <c r="U10" s="35" t="s">
        <v>8</v>
      </c>
      <c r="V10" s="51">
        <v>0</v>
      </c>
      <c r="W10" s="45">
        <v>6656.50764</v>
      </c>
      <c r="X10" s="36">
        <f t="shared" si="5"/>
        <v>0</v>
      </c>
      <c r="Y10" s="35" t="s">
        <v>8</v>
      </c>
      <c r="Z10" s="30">
        <v>6297.6</v>
      </c>
      <c r="AA10" s="30">
        <v>3686</v>
      </c>
      <c r="AB10" s="30">
        <v>11119.7</v>
      </c>
      <c r="AC10" s="31">
        <v>8809.9</v>
      </c>
      <c r="AD10" s="66">
        <f t="shared" si="6"/>
        <v>56.63462143762871</v>
      </c>
      <c r="AE10" s="66">
        <f t="shared" si="6"/>
        <v>41.83929443012974</v>
      </c>
      <c r="AF10" s="67">
        <v>84.19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4130.16277</v>
      </c>
      <c r="C11" s="45">
        <v>2689.2</v>
      </c>
      <c r="D11" s="45">
        <v>2689.2</v>
      </c>
      <c r="E11" s="45"/>
      <c r="F11" s="45">
        <f t="shared" si="8"/>
        <v>2689.2</v>
      </c>
      <c r="G11" s="46"/>
      <c r="H11" s="33">
        <f t="shared" si="2"/>
        <v>0</v>
      </c>
      <c r="I11" s="60">
        <v>9958.5</v>
      </c>
      <c r="J11" s="34">
        <f t="shared" si="3"/>
        <v>0</v>
      </c>
      <c r="K11" s="28" t="s">
        <v>7</v>
      </c>
      <c r="L11" s="35" t="s">
        <v>8</v>
      </c>
      <c r="M11" s="45">
        <v>1058.39376</v>
      </c>
      <c r="N11" s="45"/>
      <c r="O11" s="49">
        <v>0</v>
      </c>
      <c r="P11" s="45"/>
      <c r="Q11" s="30">
        <f>M11-(N11+O11+P11)</f>
        <v>1058.39376</v>
      </c>
      <c r="R11" s="61">
        <v>6131.2</v>
      </c>
      <c r="S11" s="29">
        <f>Q11/R11</f>
        <v>0.1726242432150313</v>
      </c>
      <c r="T11" s="28" t="s">
        <v>7</v>
      </c>
      <c r="U11" s="35" t="s">
        <v>8</v>
      </c>
      <c r="V11" s="51">
        <v>0</v>
      </c>
      <c r="W11" s="45">
        <v>17413.0154</v>
      </c>
      <c r="X11" s="36">
        <f t="shared" si="5"/>
        <v>0</v>
      </c>
      <c r="Y11" s="35" t="s">
        <v>8</v>
      </c>
      <c r="Z11" s="30">
        <v>7646.8</v>
      </c>
      <c r="AA11" s="30">
        <v>4439.8</v>
      </c>
      <c r="AB11" s="30">
        <v>20555.5</v>
      </c>
      <c r="AC11" s="31">
        <v>15398</v>
      </c>
      <c r="AD11" s="66">
        <f t="shared" si="6"/>
        <v>37.20074919121403</v>
      </c>
      <c r="AE11" s="66">
        <f t="shared" si="6"/>
        <v>28.833614755163012</v>
      </c>
      <c r="AF11" s="67">
        <v>41.44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1058.39376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295.42459</v>
      </c>
      <c r="C12" s="45">
        <v>231.9</v>
      </c>
      <c r="D12" s="45">
        <f t="shared" si="1"/>
        <v>231.9</v>
      </c>
      <c r="E12" s="45"/>
      <c r="F12" s="45">
        <f t="shared" si="8"/>
        <v>231.9</v>
      </c>
      <c r="G12" s="46"/>
      <c r="H12" s="33">
        <f t="shared" si="2"/>
        <v>0</v>
      </c>
      <c r="I12" s="60">
        <v>2678.8</v>
      </c>
      <c r="J12" s="34">
        <f t="shared" si="3"/>
        <v>0</v>
      </c>
      <c r="K12" s="28" t="s">
        <v>53</v>
      </c>
      <c r="L12" s="35" t="s">
        <v>8</v>
      </c>
      <c r="M12" s="45">
        <v>132.6333</v>
      </c>
      <c r="N12" s="45"/>
      <c r="O12" s="49">
        <v>0</v>
      </c>
      <c r="P12" s="45"/>
      <c r="Q12" s="30">
        <f t="shared" si="0"/>
        <v>132.6333</v>
      </c>
      <c r="R12" s="61">
        <v>915.5</v>
      </c>
      <c r="S12" s="62">
        <f t="shared" si="4"/>
        <v>0.14487525942108137</v>
      </c>
      <c r="T12" s="28" t="s">
        <v>53</v>
      </c>
      <c r="U12" s="35" t="s">
        <v>8</v>
      </c>
      <c r="V12" s="51">
        <v>0</v>
      </c>
      <c r="W12" s="45">
        <v>5710.66886</v>
      </c>
      <c r="X12" s="36">
        <f t="shared" si="5"/>
        <v>0</v>
      </c>
      <c r="Y12" s="35" t="s">
        <v>8</v>
      </c>
      <c r="Z12" s="30">
        <v>5886.5</v>
      </c>
      <c r="AA12" s="30">
        <v>3624.4</v>
      </c>
      <c r="AB12" s="30">
        <v>7791.5</v>
      </c>
      <c r="AC12" s="31">
        <v>5052.5</v>
      </c>
      <c r="AD12" s="66">
        <f t="shared" si="6"/>
        <v>75.55027915035616</v>
      </c>
      <c r="AE12" s="66">
        <f t="shared" si="6"/>
        <v>71.73478476001979</v>
      </c>
      <c r="AF12" s="67">
        <v>73.72</v>
      </c>
      <c r="AG12" s="35" t="s">
        <v>70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132.6333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970.72297</v>
      </c>
      <c r="C13" s="45">
        <v>942.8</v>
      </c>
      <c r="D13" s="45">
        <f t="shared" si="1"/>
        <v>942.8</v>
      </c>
      <c r="E13" s="45"/>
      <c r="F13" s="45">
        <f t="shared" si="8"/>
        <v>942.8</v>
      </c>
      <c r="G13" s="46"/>
      <c r="H13" s="33">
        <f t="shared" si="2"/>
        <v>0</v>
      </c>
      <c r="I13" s="60">
        <v>3118.7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-2172.14844</v>
      </c>
      <c r="P13" s="45"/>
      <c r="Q13" s="30">
        <f t="shared" si="0"/>
        <v>2172.14844</v>
      </c>
      <c r="R13" s="61">
        <v>1862.9</v>
      </c>
      <c r="S13" s="62">
        <f t="shared" si="4"/>
        <v>1.1660037790541629</v>
      </c>
      <c r="T13" s="28" t="s">
        <v>53</v>
      </c>
      <c r="U13" s="35" t="s">
        <v>8</v>
      </c>
      <c r="V13" s="51">
        <v>0</v>
      </c>
      <c r="W13" s="45">
        <v>6538.35352</v>
      </c>
      <c r="X13" s="36">
        <f t="shared" si="5"/>
        <v>0</v>
      </c>
      <c r="Y13" s="35" t="s">
        <v>8</v>
      </c>
      <c r="Z13" s="30">
        <v>6311.7</v>
      </c>
      <c r="AA13" s="30">
        <v>2881.7</v>
      </c>
      <c r="AB13" s="30">
        <v>11613</v>
      </c>
      <c r="AC13" s="31">
        <v>9131.8</v>
      </c>
      <c r="AD13" s="66">
        <f t="shared" si="6"/>
        <v>54.35029708085766</v>
      </c>
      <c r="AE13" s="66">
        <f t="shared" si="6"/>
        <v>31.556757703848092</v>
      </c>
      <c r="AF13" s="67">
        <v>60.62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1408.05752</v>
      </c>
      <c r="C14" s="45">
        <v>1227.6</v>
      </c>
      <c r="D14" s="45">
        <f t="shared" si="1"/>
        <v>1227.6</v>
      </c>
      <c r="E14" s="45"/>
      <c r="F14" s="45">
        <f>C14</f>
        <v>1227.6</v>
      </c>
      <c r="G14" s="46"/>
      <c r="H14" s="33">
        <f t="shared" si="2"/>
        <v>0</v>
      </c>
      <c r="I14" s="60">
        <v>3597.5</v>
      </c>
      <c r="J14" s="34">
        <f t="shared" si="3"/>
        <v>0</v>
      </c>
      <c r="K14" s="28" t="s">
        <v>7</v>
      </c>
      <c r="L14" s="35" t="s">
        <v>8</v>
      </c>
      <c r="M14" s="45">
        <v>847.54967</v>
      </c>
      <c r="N14" s="45"/>
      <c r="O14" s="49">
        <v>0</v>
      </c>
      <c r="P14" s="45"/>
      <c r="Q14" s="30">
        <f t="shared" si="0"/>
        <v>847.54967</v>
      </c>
      <c r="R14" s="61">
        <v>1575.3</v>
      </c>
      <c r="S14" s="62">
        <f t="shared" si="4"/>
        <v>0.5380242937853107</v>
      </c>
      <c r="T14" s="28" t="s">
        <v>7</v>
      </c>
      <c r="U14" s="35" t="s">
        <v>8</v>
      </c>
      <c r="V14" s="51">
        <v>0</v>
      </c>
      <c r="W14" s="45">
        <v>5681.14446</v>
      </c>
      <c r="X14" s="36">
        <f t="shared" si="5"/>
        <v>0</v>
      </c>
      <c r="Y14" s="35" t="s">
        <v>8</v>
      </c>
      <c r="Z14" s="30">
        <v>5427.6</v>
      </c>
      <c r="AA14" s="30">
        <v>3483.6</v>
      </c>
      <c r="AB14" s="30">
        <v>8408.4</v>
      </c>
      <c r="AC14" s="31">
        <v>5882.6</v>
      </c>
      <c r="AD14" s="66">
        <f t="shared" si="6"/>
        <v>64.54973597830741</v>
      </c>
      <c r="AE14" s="66">
        <f t="shared" si="6"/>
        <v>59.2187128140618</v>
      </c>
      <c r="AF14" s="67">
        <v>75.11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847.54967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22670.37463</v>
      </c>
      <c r="C15" s="45">
        <v>14415.6</v>
      </c>
      <c r="D15" s="45">
        <f t="shared" si="1"/>
        <v>14415.6</v>
      </c>
      <c r="E15" s="45"/>
      <c r="F15" s="45">
        <f t="shared" si="8"/>
        <v>14415.6</v>
      </c>
      <c r="G15" s="46"/>
      <c r="H15" s="33">
        <f t="shared" si="2"/>
        <v>0</v>
      </c>
      <c r="I15" s="60">
        <v>35137.6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-10875.9589</v>
      </c>
      <c r="P15" s="45"/>
      <c r="Q15" s="30">
        <f t="shared" si="0"/>
        <v>10875.9589</v>
      </c>
      <c r="R15" s="61">
        <v>31745.7</v>
      </c>
      <c r="S15" s="29">
        <f t="shared" si="4"/>
        <v>0.34259628548118326</v>
      </c>
      <c r="T15" s="28" t="s">
        <v>7</v>
      </c>
      <c r="U15" s="35" t="s">
        <v>8</v>
      </c>
      <c r="V15" s="51">
        <v>0</v>
      </c>
      <c r="W15" s="45">
        <v>27126.61018</v>
      </c>
      <c r="X15" s="36">
        <f t="shared" si="5"/>
        <v>0</v>
      </c>
      <c r="Y15" s="35" t="s">
        <v>8</v>
      </c>
      <c r="Z15" s="30">
        <v>15361.2</v>
      </c>
      <c r="AA15" s="30">
        <v>8233.1</v>
      </c>
      <c r="AB15" s="30">
        <v>63688.2</v>
      </c>
      <c r="AC15" s="30">
        <v>58515</v>
      </c>
      <c r="AD15" s="66">
        <f t="shared" si="6"/>
        <v>24.11938161229239</v>
      </c>
      <c r="AE15" s="66">
        <f t="shared" si="6"/>
        <v>14.07006750405879</v>
      </c>
      <c r="AF15" s="67">
        <v>34.2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342.45952</v>
      </c>
      <c r="C16" s="45">
        <v>342</v>
      </c>
      <c r="D16" s="45">
        <f t="shared" si="1"/>
        <v>342</v>
      </c>
      <c r="E16" s="45"/>
      <c r="F16" s="45">
        <f t="shared" si="8"/>
        <v>342</v>
      </c>
      <c r="G16" s="46"/>
      <c r="H16" s="33">
        <f t="shared" si="2"/>
        <v>0</v>
      </c>
      <c r="I16" s="60">
        <v>5027.2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-125.39814</v>
      </c>
      <c r="P16" s="45"/>
      <c r="Q16" s="30">
        <f t="shared" si="0"/>
        <v>125.39814</v>
      </c>
      <c r="R16" s="61">
        <v>2348.3</v>
      </c>
      <c r="S16" s="29">
        <f t="shared" si="4"/>
        <v>0.05339954009283311</v>
      </c>
      <c r="T16" s="28" t="s">
        <v>53</v>
      </c>
      <c r="U16" s="35" t="s">
        <v>8</v>
      </c>
      <c r="V16" s="51">
        <v>0</v>
      </c>
      <c r="W16" s="45">
        <v>5765.03305</v>
      </c>
      <c r="X16" s="36">
        <f t="shared" si="5"/>
        <v>0</v>
      </c>
      <c r="Y16" s="35" t="s">
        <v>8</v>
      </c>
      <c r="Z16" s="30">
        <v>5487.4</v>
      </c>
      <c r="AA16" s="30">
        <v>3357.3</v>
      </c>
      <c r="AB16" s="30">
        <v>8178.6</v>
      </c>
      <c r="AC16" s="30">
        <v>5077.1</v>
      </c>
      <c r="AD16" s="66">
        <f t="shared" si="6"/>
        <v>67.0946127699117</v>
      </c>
      <c r="AE16" s="66">
        <f t="shared" si="6"/>
        <v>66.12633196115893</v>
      </c>
      <c r="AF16" s="67">
        <v>88.71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896.83762</v>
      </c>
      <c r="C17" s="45">
        <v>896.8</v>
      </c>
      <c r="D17" s="45">
        <f t="shared" si="1"/>
        <v>896.8</v>
      </c>
      <c r="E17" s="45"/>
      <c r="F17" s="45">
        <f t="shared" si="8"/>
        <v>896.8</v>
      </c>
      <c r="G17" s="46"/>
      <c r="H17" s="33">
        <f t="shared" si="2"/>
        <v>0</v>
      </c>
      <c r="I17" s="60">
        <v>3496.5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-83.67376</v>
      </c>
      <c r="P17" s="45"/>
      <c r="Q17" s="30">
        <f t="shared" si="0"/>
        <v>83.67376</v>
      </c>
      <c r="R17" s="61">
        <v>1626.6</v>
      </c>
      <c r="S17" s="62">
        <f t="shared" si="4"/>
        <v>0.05144089511865241</v>
      </c>
      <c r="T17" s="28" t="s">
        <v>7</v>
      </c>
      <c r="U17" s="35" t="s">
        <v>8</v>
      </c>
      <c r="V17" s="51">
        <v>0</v>
      </c>
      <c r="W17" s="45">
        <v>6448.32689</v>
      </c>
      <c r="X17" s="36">
        <f t="shared" si="5"/>
        <v>0</v>
      </c>
      <c r="Y17" s="35" t="s">
        <v>8</v>
      </c>
      <c r="Z17" s="30">
        <v>6355.3</v>
      </c>
      <c r="AA17" s="30">
        <v>3697.4</v>
      </c>
      <c r="AB17" s="30">
        <v>8359</v>
      </c>
      <c r="AC17" s="31">
        <v>5934.2</v>
      </c>
      <c r="AD17" s="66">
        <f t="shared" si="6"/>
        <v>76.02942935757866</v>
      </c>
      <c r="AE17" s="66">
        <f t="shared" si="6"/>
        <v>62.30662936874389</v>
      </c>
      <c r="AF17" s="67">
        <v>81.03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38718.28605999999</v>
      </c>
      <c r="C18" s="69">
        <f>C7+C8+C9+C10+C11+C12+C13+C14+C15+C16+C17</f>
        <v>26464.2</v>
      </c>
      <c r="D18" s="47">
        <f t="shared" si="9"/>
        <v>26464.2</v>
      </c>
      <c r="E18" s="47">
        <f t="shared" si="9"/>
        <v>0</v>
      </c>
      <c r="F18" s="47">
        <f t="shared" si="9"/>
        <v>26464.2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82950.9</v>
      </c>
      <c r="J18" s="33"/>
      <c r="K18" s="33"/>
      <c r="L18" s="33"/>
      <c r="M18" s="61">
        <f t="shared" si="10"/>
        <v>2038.5767299999998</v>
      </c>
      <c r="N18" s="50">
        <f t="shared" si="10"/>
        <v>0</v>
      </c>
      <c r="O18" s="61">
        <f t="shared" si="10"/>
        <v>-20435.108210000006</v>
      </c>
      <c r="P18" s="50">
        <f t="shared" si="10"/>
        <v>0</v>
      </c>
      <c r="Q18" s="31">
        <f t="shared" si="10"/>
        <v>22473.68494</v>
      </c>
      <c r="R18" s="61">
        <f>SUM(R7:R17)</f>
        <v>63293.700000000004</v>
      </c>
      <c r="S18" s="31"/>
      <c r="T18" s="33"/>
      <c r="U18" s="39"/>
      <c r="V18" s="52">
        <f>SUM(V7:V17)</f>
        <v>0</v>
      </c>
      <c r="W18" s="68">
        <f>SUM(W7:W17)</f>
        <v>104493.26460999998</v>
      </c>
      <c r="X18" s="39"/>
      <c r="Y18" s="39"/>
      <c r="Z18" s="57">
        <f>SUM(Z7:Z17)</f>
        <v>78535.09999999999</v>
      </c>
      <c r="AA18" s="57">
        <f>SUM(AA7:AA17)</f>
        <v>44257.100000000006</v>
      </c>
      <c r="AB18" s="61">
        <f>SUM(AB7:AB17)</f>
        <v>174771.69999999998</v>
      </c>
      <c r="AC18" s="61">
        <f>SUM(AC7:AC17)</f>
        <v>145595.20000000004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2038.5767299999998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  <mergeCell ref="AN5:AN6"/>
    <mergeCell ref="AO5:AO6"/>
    <mergeCell ref="AM5:AM6"/>
    <mergeCell ref="AI5:AI6"/>
    <mergeCell ref="AL5:AL6"/>
    <mergeCell ref="AK5:AK6"/>
    <mergeCell ref="AJ5:AJ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B1:K3"/>
    <mergeCell ref="E5:E6"/>
    <mergeCell ref="N5:N6"/>
    <mergeCell ref="O5:O6"/>
    <mergeCell ref="Q5:Q6"/>
    <mergeCell ref="P5:P6"/>
    <mergeCell ref="B5:B6"/>
    <mergeCell ref="C5:C6"/>
    <mergeCell ref="D5:D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2023-10-11T08:58:33Z</dcterms:modified>
  <cp:category/>
  <cp:version/>
  <cp:contentType/>
  <cp:contentStatus/>
</cp:coreProperties>
</file>