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1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<sst xmlns="http://schemas.openxmlformats.org/spreadsheetml/2006/main" count="110" uniqueCount="63">
  <si>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</si>
  <si>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</si>
  <si>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</si>
  <si>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</si>
  <si>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</si>
  <si>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</si>
  <si>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</si>
  <si>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</si>
  <si>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</si>
  <si>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</si>
  <si>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</si>
  <si>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</si>
  <si>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</si>
  <si>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</si>
  <si>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</si>
  <si>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</si>
  <si>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</si>
  <si>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</si>
  <si>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</si>
  <si>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</si>
  <si>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</si>
  <si>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</si>
  <si>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</si>
  <si>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</si>
  <si>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</si>
  <si>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</si>
  <si>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</si>
  <si>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</si>
  <si>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</si>
  <si>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</si>
  <si>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</si>
  <si>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</si>
  <si>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</si>
  <si>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</si>
  <si>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</si>
  <si>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</si>
  <si>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</si>
  <si>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</si>
  <si>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</si>
  <si>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</si>
  <si>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</si>
  <si>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</si>
  <si>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</si>
  <si>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</si>
  <si>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</si>
  <si>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</si>
  <si>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</si>
  <si>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</si>
  <si>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</si>
  <si>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</si>
  <si>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</si>
  <si>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</si>
  <si>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</si>
  <si>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</si>
  <si>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</si>
  <si>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</si>
  <si>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</si>
  <si>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</si>
  <si>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</si>
  <si>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2022 год</t>
  </si>
  <si>
    <t>на  1 октября  2022 года</t>
  </si>
  <si>
    <t>Факт   на 01.10.2022г.</t>
  </si>
  <si>
    <t>Факт   на 01.10.2022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</si>
</sst>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53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177" fontId="18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8"/>
  <sheetViews>
    <sheetView zoomScale="80" zoomScaleNormal="80" zoomScaleSheetLayoutView="75" zoomScalePageLayoutView="0" workbookViewId="0" topLeftCell="A32">
      <selection activeCell="C53" sqref="C53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40" t="s">
        <v>10</v>
      </c>
      <c r="B1" s="40"/>
      <c r="C1" s="40"/>
      <c r="D1" s="40"/>
    </row>
    <row r="2" spans="1:4" ht="22.5">
      <c r="A2" s="40" t="s">
        <v>44</v>
      </c>
      <c r="B2" s="40"/>
      <c r="C2" s="40"/>
      <c r="D2" s="40"/>
    </row>
    <row r="3" spans="1:6" ht="22.5">
      <c r="A3" s="40" t="s">
        <v>60</v>
      </c>
      <c r="B3" s="40"/>
      <c r="C3" s="40"/>
      <c r="D3" s="40"/>
      <c r="E3" s="40"/>
      <c r="F3" s="40"/>
    </row>
    <row r="4" spans="1:7" ht="18.75" customHeight="1">
      <c r="A4" s="5"/>
      <c r="B4" s="41" t="s">
        <v>45</v>
      </c>
      <c r="C4" s="41"/>
      <c r="D4" s="41"/>
      <c r="E4" s="15"/>
      <c r="F4" s="15"/>
      <c r="G4" s="1"/>
    </row>
    <row r="5" spans="1:6" ht="16.5" customHeight="1">
      <c r="A5" s="39" t="s">
        <v>11</v>
      </c>
      <c r="B5" s="39" t="s">
        <v>59</v>
      </c>
      <c r="C5" s="39"/>
      <c r="D5" s="39"/>
      <c r="E5" s="3"/>
      <c r="F5" s="3"/>
    </row>
    <row r="6" spans="1:6" ht="3" customHeight="1">
      <c r="A6" s="39"/>
      <c r="B6" s="39"/>
      <c r="C6" s="39"/>
      <c r="D6" s="39"/>
      <c r="E6" s="3"/>
      <c r="F6" s="3"/>
    </row>
    <row r="7" spans="1:6" ht="21" customHeight="1">
      <c r="A7" s="39"/>
      <c r="B7" s="39" t="s">
        <v>50</v>
      </c>
      <c r="C7" s="39" t="s">
        <v>62</v>
      </c>
      <c r="D7" s="39" t="s">
        <v>0</v>
      </c>
      <c r="E7" s="3"/>
      <c r="F7" s="3"/>
    </row>
    <row r="8" spans="1:6" ht="21.75" customHeight="1">
      <c r="A8" s="14"/>
      <c r="B8" s="39"/>
      <c r="C8" s="39"/>
      <c r="D8" s="39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320730.7</v>
      </c>
      <c r="C11" s="22">
        <f>C12+C15+C16+C21+C26</f>
        <v>244507.90000000002</v>
      </c>
      <c r="D11" s="22">
        <f>C11/B11*100</f>
        <v>76.2346417103196</v>
      </c>
    </row>
    <row r="12" spans="1:4" ht="23.25" customHeight="1">
      <c r="A12" s="12" t="s">
        <v>13</v>
      </c>
      <c r="B12" s="17">
        <f>B13+B14</f>
        <v>153803.6</v>
      </c>
      <c r="C12" s="17">
        <f>C13+C14</f>
        <v>114208.1</v>
      </c>
      <c r="D12" s="17">
        <f aca="true" t="shared" si="0" ref="D12:D29">C12/B12*100</f>
        <v>74.25580415542939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153803.6</v>
      </c>
      <c r="C14" s="18">
        <v>114208.1</v>
      </c>
      <c r="D14" s="18">
        <f t="shared" si="0"/>
        <v>74.25580415542939</v>
      </c>
    </row>
    <row r="15" spans="1:4" ht="25.5" customHeight="1">
      <c r="A15" s="11" t="s">
        <v>55</v>
      </c>
      <c r="B15" s="18">
        <v>29194.5</v>
      </c>
      <c r="C15" s="18">
        <v>25113.7</v>
      </c>
      <c r="D15" s="18">
        <f t="shared" si="0"/>
        <v>86.02202469643255</v>
      </c>
    </row>
    <row r="16" spans="1:4" s="2" customFormat="1" ht="26.25" customHeight="1">
      <c r="A16" s="12" t="s">
        <v>16</v>
      </c>
      <c r="B16" s="17">
        <f>B17+B18+B19+B20</f>
        <v>72733.9</v>
      </c>
      <c r="C16" s="17">
        <f>C17+C18+C19+C20</f>
        <v>85992</v>
      </c>
      <c r="D16" s="17">
        <f t="shared" si="0"/>
        <v>118.22822645286448</v>
      </c>
    </row>
    <row r="17" spans="1:4" ht="48" customHeight="1">
      <c r="A17" s="11" t="s">
        <v>17</v>
      </c>
      <c r="B17" s="18">
        <v>8451</v>
      </c>
      <c r="C17" s="18">
        <v>7949.8</v>
      </c>
      <c r="D17" s="18">
        <f t="shared" si="0"/>
        <v>94.0693409064016</v>
      </c>
    </row>
    <row r="18" spans="1:4" ht="48" customHeight="1">
      <c r="A18" s="11" t="s">
        <v>18</v>
      </c>
      <c r="B18" s="18">
        <v>0</v>
      </c>
      <c r="C18" s="18">
        <v>-41</v>
      </c>
      <c r="D18" s="18"/>
    </row>
    <row r="19" spans="1:4" ht="24.75" customHeight="1">
      <c r="A19" s="11" t="s">
        <v>19</v>
      </c>
      <c r="B19" s="18">
        <v>61734.9</v>
      </c>
      <c r="C19" s="18">
        <v>76249.5</v>
      </c>
      <c r="D19" s="18">
        <f t="shared" si="0"/>
        <v>123.51117439244253</v>
      </c>
    </row>
    <row r="20" spans="1:4" ht="24.75" customHeight="1">
      <c r="A20" s="11" t="s">
        <v>53</v>
      </c>
      <c r="B20" s="18">
        <v>2548</v>
      </c>
      <c r="C20" s="18">
        <v>1833.7</v>
      </c>
      <c r="D20" s="18">
        <f t="shared" si="0"/>
        <v>71.9662480376766</v>
      </c>
    </row>
    <row r="21" spans="1:4" ht="25.5" customHeight="1">
      <c r="A21" s="12" t="s">
        <v>20</v>
      </c>
      <c r="B21" s="17">
        <f>B22+B23+B24+B25</f>
        <v>57631.5</v>
      </c>
      <c r="C21" s="17">
        <f>C22+C24+C25</f>
        <v>14480.6</v>
      </c>
      <c r="D21" s="17">
        <f t="shared" si="0"/>
        <v>25.126189670579457</v>
      </c>
    </row>
    <row r="22" spans="1:4" ht="24.75" customHeight="1">
      <c r="A22" s="11" t="s">
        <v>39</v>
      </c>
      <c r="B22" s="18">
        <v>4150.2</v>
      </c>
      <c r="C22" s="18">
        <v>305.1</v>
      </c>
      <c r="D22" s="18">
        <f t="shared" si="0"/>
        <v>7.351452942026891</v>
      </c>
    </row>
    <row r="23" spans="1:4" ht="23.25" customHeight="1">
      <c r="A23" s="11" t="s">
        <v>21</v>
      </c>
      <c r="B23" s="18"/>
      <c r="C23" s="18"/>
      <c r="D23" s="18"/>
    </row>
    <row r="24" spans="1:4" ht="25.5" customHeight="1">
      <c r="A24" s="11" t="s">
        <v>22</v>
      </c>
      <c r="B24" s="18">
        <v>27783.4</v>
      </c>
      <c r="C24" s="18">
        <v>7352.6</v>
      </c>
      <c r="D24" s="18">
        <f t="shared" si="0"/>
        <v>26.464003685654024</v>
      </c>
    </row>
    <row r="25" spans="1:4" ht="25.5" customHeight="1">
      <c r="A25" s="11" t="s">
        <v>40</v>
      </c>
      <c r="B25" s="18">
        <v>25697.9</v>
      </c>
      <c r="C25" s="18">
        <v>6822.9</v>
      </c>
      <c r="D25" s="17">
        <f t="shared" si="0"/>
        <v>26.55041851668813</v>
      </c>
    </row>
    <row r="26" spans="1:4" ht="22.5" customHeight="1">
      <c r="A26" s="12" t="s">
        <v>23</v>
      </c>
      <c r="B26" s="17">
        <v>7367.2</v>
      </c>
      <c r="C26" s="17">
        <v>4713.5</v>
      </c>
      <c r="D26" s="17">
        <f t="shared" si="0"/>
        <v>63.97953089369096</v>
      </c>
    </row>
    <row r="27" spans="1:4" ht="22.5" customHeight="1">
      <c r="A27" s="21" t="s">
        <v>24</v>
      </c>
      <c r="B27" s="22">
        <v>17162.8</v>
      </c>
      <c r="C27" s="22">
        <v>17368.6</v>
      </c>
      <c r="D27" s="22">
        <f t="shared" si="0"/>
        <v>101.19910504113547</v>
      </c>
    </row>
    <row r="28" spans="1:4" ht="26.25" customHeight="1">
      <c r="A28" s="27" t="s">
        <v>48</v>
      </c>
      <c r="B28" s="24">
        <f>B27+B11</f>
        <v>337893.5</v>
      </c>
      <c r="C28" s="24">
        <f>C27+C11</f>
        <v>261876.50000000003</v>
      </c>
      <c r="D28" s="24">
        <f t="shared" si="0"/>
        <v>77.50267465932313</v>
      </c>
    </row>
    <row r="29" spans="1:4" ht="38.25" customHeight="1">
      <c r="A29" s="13" t="s">
        <v>25</v>
      </c>
      <c r="B29" s="17">
        <f>B30+B31+B32+B33+B34+B35</f>
        <v>1264392.7</v>
      </c>
      <c r="C29" s="17">
        <f>C30+C31+C32+C33+C35</f>
        <v>879612.3</v>
      </c>
      <c r="D29" s="17">
        <f t="shared" si="0"/>
        <v>69.56796729370551</v>
      </c>
    </row>
    <row r="30" spans="1:4" ht="22.5" customHeight="1">
      <c r="A30" s="11" t="s">
        <v>26</v>
      </c>
      <c r="B30" s="18">
        <v>197605.9</v>
      </c>
      <c r="C30" s="18">
        <v>155599.7</v>
      </c>
      <c r="D30" s="18">
        <f>C30/B30*100</f>
        <v>78.7424363341378</v>
      </c>
    </row>
    <row r="31" spans="1:4" ht="22.5" customHeight="1">
      <c r="A31" s="11" t="s">
        <v>27</v>
      </c>
      <c r="B31" s="18">
        <v>122809.1</v>
      </c>
      <c r="C31" s="18">
        <v>40783.4</v>
      </c>
      <c r="D31" s="18">
        <f>C31/B31*100</f>
        <v>33.208776874026434</v>
      </c>
    </row>
    <row r="32" spans="1:4" ht="24.75" customHeight="1">
      <c r="A32" s="11" t="s">
        <v>28</v>
      </c>
      <c r="B32" s="18">
        <v>912309.5</v>
      </c>
      <c r="C32" s="18">
        <v>663082.9</v>
      </c>
      <c r="D32" s="18">
        <f>C32/B32*100</f>
        <v>72.68179274686935</v>
      </c>
    </row>
    <row r="33" spans="1:4" ht="21.75" customHeight="1">
      <c r="A33" s="11" t="s">
        <v>9</v>
      </c>
      <c r="B33" s="18">
        <v>34215.7</v>
      </c>
      <c r="C33" s="18">
        <v>22693.8</v>
      </c>
      <c r="D33" s="18">
        <f>C33/B33*100</f>
        <v>66.32569259141272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-2547.5</v>
      </c>
      <c r="C35" s="18">
        <v>-2547.5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1602286.2</v>
      </c>
      <c r="C36" s="24">
        <f>C28+C29</f>
        <v>1141488.8</v>
      </c>
      <c r="D36" s="24">
        <f>C36/B36*100</f>
        <v>71.24125515154533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177010.1</v>
      </c>
      <c r="C38" s="18">
        <v>101652.53139</v>
      </c>
      <c r="D38" s="18">
        <f aca="true" t="shared" si="1" ref="D38:D51">C38/B38*100</f>
        <v>57.427531756662475</v>
      </c>
    </row>
    <row r="39" spans="1:4" ht="23.25" customHeight="1">
      <c r="A39" s="11" t="s">
        <v>43</v>
      </c>
      <c r="B39" s="18">
        <v>2598</v>
      </c>
      <c r="C39" s="18">
        <v>1646.36731</v>
      </c>
      <c r="D39" s="18">
        <f t="shared" si="1"/>
        <v>63.370566204772906</v>
      </c>
    </row>
    <row r="40" spans="1:4" ht="46.5" customHeight="1">
      <c r="A40" s="11" t="s">
        <v>30</v>
      </c>
      <c r="B40" s="18">
        <v>10632</v>
      </c>
      <c r="C40" s="18">
        <v>6761.14302</v>
      </c>
      <c r="D40" s="18">
        <f t="shared" si="1"/>
        <v>63.59239108352145</v>
      </c>
    </row>
    <row r="41" spans="1:4" ht="23.25" customHeight="1">
      <c r="A41" s="11" t="s">
        <v>4</v>
      </c>
      <c r="B41" s="18">
        <v>93876</v>
      </c>
      <c r="C41" s="18">
        <v>48863.07132</v>
      </c>
      <c r="D41" s="18">
        <f t="shared" si="1"/>
        <v>52.05065332992458</v>
      </c>
    </row>
    <row r="42" spans="1:4" ht="23.25" customHeight="1">
      <c r="A42" s="11" t="s">
        <v>5</v>
      </c>
      <c r="B42" s="18">
        <v>95870.453</v>
      </c>
      <c r="C42" s="18">
        <v>40201.8438</v>
      </c>
      <c r="D42" s="18">
        <f t="shared" si="1"/>
        <v>41.933507709617274</v>
      </c>
    </row>
    <row r="43" spans="1:4" ht="23.25" customHeight="1">
      <c r="A43" s="11" t="s">
        <v>6</v>
      </c>
      <c r="B43" s="18">
        <v>280.9</v>
      </c>
      <c r="C43" s="18">
        <v>179.779</v>
      </c>
      <c r="D43" s="18">
        <f t="shared" si="1"/>
        <v>64.00106799572802</v>
      </c>
    </row>
    <row r="44" spans="1:4" ht="22.5" customHeight="1">
      <c r="A44" s="11" t="s">
        <v>7</v>
      </c>
      <c r="B44" s="18">
        <v>669907.5</v>
      </c>
      <c r="C44" s="18">
        <v>460708.1716</v>
      </c>
      <c r="D44" s="18">
        <f t="shared" si="1"/>
        <v>68.77190830077286</v>
      </c>
    </row>
    <row r="45" spans="1:4" ht="25.5" customHeight="1">
      <c r="A45" s="11" t="s">
        <v>31</v>
      </c>
      <c r="B45" s="18">
        <v>94951.847</v>
      </c>
      <c r="C45" s="18">
        <v>61560.59875</v>
      </c>
      <c r="D45" s="18">
        <f t="shared" si="1"/>
        <v>64.83349265443988</v>
      </c>
    </row>
    <row r="46" spans="1:4" ht="24.75" customHeight="1">
      <c r="A46" s="11" t="s">
        <v>33</v>
      </c>
      <c r="B46" s="18">
        <v>93791.3</v>
      </c>
      <c r="C46" s="18">
        <v>30855.26219</v>
      </c>
      <c r="D46" s="18">
        <f t="shared" si="1"/>
        <v>32.897787097523974</v>
      </c>
    </row>
    <row r="47" spans="1:4" ht="23.25" customHeight="1">
      <c r="A47" s="11" t="s">
        <v>8</v>
      </c>
      <c r="B47" s="18">
        <v>518675.4</v>
      </c>
      <c r="C47" s="18">
        <v>375271.35923</v>
      </c>
      <c r="D47" s="18">
        <f t="shared" si="1"/>
        <v>72.35187156167422</v>
      </c>
    </row>
    <row r="48" spans="1:4" ht="21.75" customHeight="1">
      <c r="A48" s="11" t="s">
        <v>32</v>
      </c>
      <c r="B48" s="18">
        <v>1889.8</v>
      </c>
      <c r="C48" s="18">
        <v>1395.84104</v>
      </c>
      <c r="D48" s="18">
        <f t="shared" si="1"/>
        <v>73.86183934807916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35" t="s">
        <v>36</v>
      </c>
      <c r="B51" s="24">
        <f>SUM(B38+B39+B40+B41+B42+B43+B44+B45+B46+B47+B48+B50)</f>
        <v>1759483.3</v>
      </c>
      <c r="C51" s="24">
        <f>SUM(C38+C39+C40+C41+C42+C43+C44+C45+C46+C47+C48+C50)</f>
        <v>1129095.9686500002</v>
      </c>
      <c r="D51" s="24">
        <f t="shared" si="1"/>
        <v>64.17201962928549</v>
      </c>
    </row>
    <row r="52" spans="1:61" s="2" customFormat="1" ht="24.75" customHeight="1">
      <c r="A52" s="12" t="s">
        <v>37</v>
      </c>
      <c r="B52" s="17">
        <f>B36-B51</f>
        <v>-157197.1000000001</v>
      </c>
      <c r="C52" s="17"/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>
        <f>C36-C51</f>
        <v>12392.831349999877</v>
      </c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8" t="s">
        <v>57</v>
      </c>
      <c r="B55" s="38"/>
      <c r="C55" s="38"/>
      <c r="D55" s="38"/>
    </row>
    <row r="56" spans="2:3" ht="15">
      <c r="B56" s="37"/>
      <c r="C56" s="37"/>
    </row>
    <row r="57" spans="2:3" ht="12.75">
      <c r="B57" s="36"/>
      <c r="C57" s="36"/>
    </row>
    <row r="58" spans="2:4" ht="12.75" hidden="1">
      <c r="B58" s="36">
        <f>B44+B45+B46+B47+B48</f>
        <v>1379215.847</v>
      </c>
      <c r="C58" s="36">
        <f>C44+C45+C46+C47+C48</f>
        <v>929791.2328100001</v>
      </c>
      <c r="D58">
        <f>C58*100/B58</f>
        <v>67.41448300731423</v>
      </c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80" zoomScaleNormal="80" zoomScaleSheetLayoutView="75" zoomScalePageLayoutView="0" workbookViewId="0" topLeftCell="A31">
      <selection activeCell="B43" sqref="B43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40" t="s">
        <v>10</v>
      </c>
      <c r="B1" s="40"/>
      <c r="C1" s="40"/>
      <c r="D1" s="40"/>
    </row>
    <row r="2" spans="1:4" ht="16.5" customHeight="1">
      <c r="A2" s="40" t="s">
        <v>58</v>
      </c>
      <c r="B2" s="40"/>
      <c r="C2" s="40"/>
      <c r="D2" s="40"/>
    </row>
    <row r="3" spans="1:4" ht="22.5">
      <c r="A3" s="40" t="s">
        <v>60</v>
      </c>
      <c r="B3" s="40"/>
      <c r="C3" s="40"/>
      <c r="D3" s="40"/>
    </row>
    <row r="4" spans="1:6" ht="15.75" customHeight="1">
      <c r="A4" s="5"/>
      <c r="B4" s="42" t="s">
        <v>45</v>
      </c>
      <c r="C4" s="42"/>
      <c r="D4" s="42"/>
      <c r="F4" s="1"/>
    </row>
    <row r="5" spans="1:4" s="3" customFormat="1" ht="16.5" customHeight="1">
      <c r="A5" s="39" t="s">
        <v>11</v>
      </c>
      <c r="B5" s="39" t="s">
        <v>59</v>
      </c>
      <c r="C5" s="39"/>
      <c r="D5" s="39"/>
    </row>
    <row r="6" spans="1:4" s="3" customFormat="1" ht="14.25" customHeight="1">
      <c r="A6" s="39"/>
      <c r="B6" s="39"/>
      <c r="C6" s="39"/>
      <c r="D6" s="39"/>
    </row>
    <row r="7" spans="1:4" s="3" customFormat="1" ht="38.25" customHeight="1">
      <c r="A7" s="39"/>
      <c r="B7" s="39" t="s">
        <v>50</v>
      </c>
      <c r="C7" s="39" t="s">
        <v>61</v>
      </c>
      <c r="D7" s="39" t="s">
        <v>0</v>
      </c>
    </row>
    <row r="8" spans="1:4" s="3" customFormat="1" ht="42" customHeight="1" hidden="1" thickBot="1">
      <c r="A8" s="14"/>
      <c r="B8" s="39"/>
      <c r="C8" s="39"/>
      <c r="D8" s="39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246486.09999999998</v>
      </c>
      <c r="C11" s="17">
        <f>C12+C15+C16+C21+C26</f>
        <v>192129.80000000002</v>
      </c>
      <c r="D11" s="17">
        <f>C11/B11*100</f>
        <v>77.9475191501671</v>
      </c>
    </row>
    <row r="12" spans="1:4" s="3" customFormat="1" ht="24.75" customHeight="1">
      <c r="A12" s="33" t="s">
        <v>13</v>
      </c>
      <c r="B12" s="17">
        <f>B13+B14</f>
        <v>134169</v>
      </c>
      <c r="C12" s="17">
        <f>C13+C14</f>
        <v>99520.3</v>
      </c>
      <c r="D12" s="17">
        <f aca="true" t="shared" si="0" ref="D12:D34">C12/B12*100</f>
        <v>74.17533111225396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134169</v>
      </c>
      <c r="C14" s="18">
        <v>99520.3</v>
      </c>
      <c r="D14" s="18">
        <f t="shared" si="0"/>
        <v>74.17533111225396</v>
      </c>
    </row>
    <row r="15" spans="1:4" s="3" customFormat="1" ht="24.75" customHeight="1">
      <c r="A15" s="20" t="s">
        <v>55</v>
      </c>
      <c r="B15" s="18">
        <v>29194.5</v>
      </c>
      <c r="C15" s="18">
        <v>25113.7</v>
      </c>
      <c r="D15" s="18">
        <f>C15/B15*100</f>
        <v>86.02202469643255</v>
      </c>
    </row>
    <row r="16" spans="1:4" s="4" customFormat="1" ht="23.25" customHeight="1">
      <c r="A16" s="33" t="s">
        <v>16</v>
      </c>
      <c r="B16" s="17">
        <f>B17+B18+B19+B20</f>
        <v>48039.9</v>
      </c>
      <c r="C16" s="17">
        <f>C17+C18+C19+C20</f>
        <v>55492.2</v>
      </c>
      <c r="D16" s="17">
        <f t="shared" si="0"/>
        <v>115.5127300431516</v>
      </c>
    </row>
    <row r="17" spans="1:4" s="3" customFormat="1" ht="47.25" customHeight="1">
      <c r="A17" s="20" t="s">
        <v>17</v>
      </c>
      <c r="B17" s="18">
        <v>8451</v>
      </c>
      <c r="C17" s="18">
        <v>7949.8</v>
      </c>
      <c r="D17" s="18">
        <f t="shared" si="0"/>
        <v>94.0693409064016</v>
      </c>
    </row>
    <row r="18" spans="1:4" s="3" customFormat="1" ht="44.25" customHeight="1">
      <c r="A18" s="20" t="s">
        <v>18</v>
      </c>
      <c r="B18" s="18">
        <v>0</v>
      </c>
      <c r="C18" s="18">
        <v>-41</v>
      </c>
      <c r="D18" s="18"/>
    </row>
    <row r="19" spans="1:4" s="3" customFormat="1" ht="23.25" customHeight="1">
      <c r="A19" s="20" t="s">
        <v>19</v>
      </c>
      <c r="B19" s="18">
        <v>37040.9</v>
      </c>
      <c r="C19" s="18">
        <v>45749.7</v>
      </c>
      <c r="D19" s="18">
        <f t="shared" si="0"/>
        <v>123.51130777059952</v>
      </c>
    </row>
    <row r="20" spans="1:4" s="3" customFormat="1" ht="23.25" customHeight="1">
      <c r="A20" s="20" t="s">
        <v>53</v>
      </c>
      <c r="B20" s="18">
        <v>2548</v>
      </c>
      <c r="C20" s="18">
        <v>1833.7</v>
      </c>
      <c r="D20" s="18">
        <f t="shared" si="0"/>
        <v>71.9662480376766</v>
      </c>
    </row>
    <row r="21" spans="1:4" s="3" customFormat="1" ht="23.25" customHeight="1">
      <c r="A21" s="33" t="s">
        <v>20</v>
      </c>
      <c r="B21" s="17">
        <f>B22+B23+B24+B25</f>
        <v>27783.4</v>
      </c>
      <c r="C21" s="17">
        <f>C22+C23+C24+C25</f>
        <v>7352.6</v>
      </c>
      <c r="D21" s="18">
        <f t="shared" si="0"/>
        <v>26.464003685654024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/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/>
    </row>
    <row r="24" spans="1:4" s="3" customFormat="1" ht="25.5" customHeight="1">
      <c r="A24" s="20" t="s">
        <v>22</v>
      </c>
      <c r="B24" s="18">
        <v>27783.4</v>
      </c>
      <c r="C24" s="18">
        <v>7352.6</v>
      </c>
      <c r="D24" s="18">
        <f t="shared" si="0"/>
        <v>26.464003685654024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/>
    </row>
    <row r="26" spans="1:4" s="3" customFormat="1" ht="23.25" customHeight="1">
      <c r="A26" s="33" t="s">
        <v>23</v>
      </c>
      <c r="B26" s="17">
        <v>7299.3</v>
      </c>
      <c r="C26" s="17">
        <v>4651</v>
      </c>
      <c r="D26" s="17">
        <f t="shared" si="0"/>
        <v>63.718438754401106</v>
      </c>
    </row>
    <row r="27" spans="1:4" s="3" customFormat="1" ht="22.5" customHeight="1">
      <c r="A27" s="33" t="s">
        <v>24</v>
      </c>
      <c r="B27" s="17">
        <v>14818.2</v>
      </c>
      <c r="C27" s="17">
        <v>15308.1</v>
      </c>
      <c r="D27" s="17">
        <f t="shared" si="0"/>
        <v>103.30606956310481</v>
      </c>
    </row>
    <row r="28" spans="1:4" s="8" customFormat="1" ht="25.5" customHeight="1">
      <c r="A28" s="33" t="s">
        <v>48</v>
      </c>
      <c r="B28" s="17">
        <f>B11+B27</f>
        <v>261304.3</v>
      </c>
      <c r="C28" s="17">
        <f>C11+C27</f>
        <v>207437.90000000002</v>
      </c>
      <c r="D28" s="17">
        <f t="shared" si="0"/>
        <v>79.38556694244987</v>
      </c>
    </row>
    <row r="29" spans="1:4" s="3" customFormat="1" ht="49.5" customHeight="1">
      <c r="A29" s="33" t="s">
        <v>47</v>
      </c>
      <c r="B29" s="17">
        <f>B30+B36+B35</f>
        <v>1199573.2</v>
      </c>
      <c r="C29" s="17">
        <f>C30+C36+C35</f>
        <v>830780.4000000001</v>
      </c>
      <c r="D29" s="17">
        <f t="shared" si="0"/>
        <v>69.25633216880806</v>
      </c>
    </row>
    <row r="30" spans="1:4" s="3" customFormat="1" ht="25.5" customHeight="1">
      <c r="A30" s="33" t="s">
        <v>46</v>
      </c>
      <c r="B30" s="17">
        <f>B31+B32+B33+B34</f>
        <v>1202120.7</v>
      </c>
      <c r="C30" s="17">
        <f>C31+C32+C33+C34</f>
        <v>833327.9000000001</v>
      </c>
      <c r="D30" s="17">
        <f t="shared" si="0"/>
        <v>69.32148327534831</v>
      </c>
    </row>
    <row r="31" spans="1:4" s="3" customFormat="1" ht="22.5" customHeight="1">
      <c r="A31" s="20" t="s">
        <v>26</v>
      </c>
      <c r="B31" s="18">
        <v>150330</v>
      </c>
      <c r="C31" s="18">
        <v>113618.6</v>
      </c>
      <c r="D31" s="18">
        <f t="shared" si="0"/>
        <v>75.57945852457927</v>
      </c>
    </row>
    <row r="32" spans="1:4" s="3" customFormat="1" ht="21.75" customHeight="1">
      <c r="A32" s="20" t="s">
        <v>27</v>
      </c>
      <c r="B32" s="18">
        <v>107865.7</v>
      </c>
      <c r="C32" s="18">
        <v>35581.2</v>
      </c>
      <c r="D32" s="18">
        <f t="shared" si="0"/>
        <v>32.98657497239623</v>
      </c>
    </row>
    <row r="33" spans="1:4" s="3" customFormat="1" ht="22.5" customHeight="1">
      <c r="A33" s="20" t="s">
        <v>28</v>
      </c>
      <c r="B33" s="18">
        <v>909709.3</v>
      </c>
      <c r="C33" s="18">
        <v>661434.3</v>
      </c>
      <c r="D33" s="18">
        <f t="shared" si="0"/>
        <v>72.7083146231439</v>
      </c>
    </row>
    <row r="34" spans="1:4" s="3" customFormat="1" ht="22.5" customHeight="1">
      <c r="A34" s="20" t="s">
        <v>9</v>
      </c>
      <c r="B34" s="18">
        <v>34215.7</v>
      </c>
      <c r="C34" s="18">
        <v>22693.8</v>
      </c>
      <c r="D34" s="18">
        <f t="shared" si="0"/>
        <v>66.32569259141272</v>
      </c>
    </row>
    <row r="35" spans="1:4" s="3" customFormat="1" ht="83.25" customHeight="1">
      <c r="A35" s="20" t="s">
        <v>51</v>
      </c>
      <c r="B35" s="18">
        <v>0</v>
      </c>
      <c r="C35" s="18"/>
      <c r="D35" s="18">
        <v>0</v>
      </c>
    </row>
    <row r="36" spans="1:4" s="3" customFormat="1" ht="46.5" customHeight="1">
      <c r="A36" s="20" t="s">
        <v>52</v>
      </c>
      <c r="B36" s="18">
        <v>-2547.5</v>
      </c>
      <c r="C36" s="18">
        <v>-2547.5</v>
      </c>
      <c r="D36" s="18">
        <v>0</v>
      </c>
    </row>
    <row r="37" spans="1:4" s="4" customFormat="1" ht="24.75" customHeight="1">
      <c r="A37" s="23" t="s">
        <v>29</v>
      </c>
      <c r="B37" s="24">
        <f>B28+B29</f>
        <v>1460877.5</v>
      </c>
      <c r="C37" s="24">
        <f>C28+C29</f>
        <v>1038218.3000000002</v>
      </c>
      <c r="D37" s="24">
        <f>C37/B37*100</f>
        <v>71.06812857340881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102357</v>
      </c>
      <c r="C39" s="18">
        <v>55321.2</v>
      </c>
      <c r="D39" s="18">
        <f aca="true" t="shared" si="1" ref="D39:D51">C39/B39*100</f>
        <v>54.047305020662975</v>
      </c>
    </row>
    <row r="40" spans="1:4" s="3" customFormat="1" ht="48" customHeight="1">
      <c r="A40" s="20" t="s">
        <v>30</v>
      </c>
      <c r="B40" s="18">
        <v>10422</v>
      </c>
      <c r="C40" s="18">
        <v>6679.5</v>
      </c>
      <c r="D40" s="18">
        <f t="shared" si="1"/>
        <v>64.09038572251008</v>
      </c>
    </row>
    <row r="41" spans="1:4" s="3" customFormat="1" ht="23.25" customHeight="1">
      <c r="A41" s="20" t="s">
        <v>4</v>
      </c>
      <c r="B41" s="18">
        <v>91932.5</v>
      </c>
      <c r="C41" s="18">
        <v>47652.2</v>
      </c>
      <c r="D41" s="18">
        <f t="shared" si="1"/>
        <v>51.83389987218882</v>
      </c>
    </row>
    <row r="42" spans="1:4" s="3" customFormat="1" ht="24.75" customHeight="1">
      <c r="A42" s="20" t="s">
        <v>5</v>
      </c>
      <c r="B42" s="18">
        <v>33845.9</v>
      </c>
      <c r="C42" s="18">
        <v>8052.1</v>
      </c>
      <c r="D42" s="18">
        <f t="shared" si="1"/>
        <v>23.790473883099576</v>
      </c>
    </row>
    <row r="43" spans="1:4" s="3" customFormat="1" ht="22.5" customHeight="1">
      <c r="A43" s="20" t="s">
        <v>6</v>
      </c>
      <c r="B43" s="18">
        <v>280.9</v>
      </c>
      <c r="C43" s="18">
        <v>179.8</v>
      </c>
      <c r="D43" s="18">
        <f t="shared" si="1"/>
        <v>64.00854396582415</v>
      </c>
    </row>
    <row r="44" spans="1:4" s="3" customFormat="1" ht="21.75" customHeight="1">
      <c r="A44" s="20" t="s">
        <v>7</v>
      </c>
      <c r="B44" s="18">
        <v>669728.5</v>
      </c>
      <c r="C44" s="18">
        <v>460640.3</v>
      </c>
      <c r="D44" s="18">
        <f t="shared" si="1"/>
        <v>68.78015494338378</v>
      </c>
    </row>
    <row r="45" spans="1:4" s="3" customFormat="1" ht="22.5" customHeight="1">
      <c r="A45" s="20" t="s">
        <v>49</v>
      </c>
      <c r="B45" s="18">
        <v>57473.1</v>
      </c>
      <c r="C45" s="18">
        <v>36068.5</v>
      </c>
      <c r="D45" s="18">
        <f t="shared" si="1"/>
        <v>62.757185535493996</v>
      </c>
    </row>
    <row r="46" spans="1:4" s="3" customFormat="1" ht="24.75" customHeight="1">
      <c r="A46" s="20" t="s">
        <v>33</v>
      </c>
      <c r="B46" s="18">
        <v>93791.3</v>
      </c>
      <c r="C46" s="18">
        <v>30855.3</v>
      </c>
      <c r="D46" s="18">
        <f t="shared" si="1"/>
        <v>32.89782741043146</v>
      </c>
    </row>
    <row r="47" spans="1:4" s="3" customFormat="1" ht="23.25" customHeight="1">
      <c r="A47" s="20" t="s">
        <v>8</v>
      </c>
      <c r="B47" s="18">
        <v>517047</v>
      </c>
      <c r="C47" s="18">
        <v>374093.1</v>
      </c>
      <c r="D47" s="18">
        <f t="shared" si="1"/>
        <v>72.35185582741994</v>
      </c>
    </row>
    <row r="48" spans="1:4" s="3" customFormat="1" ht="23.25" customHeight="1">
      <c r="A48" s="20" t="s">
        <v>32</v>
      </c>
      <c r="B48" s="18">
        <v>1532.3</v>
      </c>
      <c r="C48" s="18">
        <v>1209.4</v>
      </c>
      <c r="D48" s="18">
        <f t="shared" si="1"/>
        <v>78.92710304770607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7853.7</v>
      </c>
      <c r="C50" s="18">
        <v>4379.8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1586264.2</v>
      </c>
      <c r="C51" s="25">
        <f>SUM(C39+C40+C41+C42+C43+C44+C45+C46+C47+C48+C50)</f>
        <v>1025131.2000000001</v>
      </c>
      <c r="D51" s="25">
        <f t="shared" si="1"/>
        <v>64.6255018552395</v>
      </c>
    </row>
    <row r="52" spans="1:4" s="4" customFormat="1" ht="22.5" customHeight="1">
      <c r="A52" s="20" t="s">
        <v>37</v>
      </c>
      <c r="B52" s="17">
        <f>B37-B51</f>
        <v>-125386.69999999995</v>
      </c>
      <c r="C52" s="17"/>
      <c r="D52" s="17"/>
    </row>
    <row r="53" spans="1:4" s="4" customFormat="1" ht="26.25" customHeight="1">
      <c r="A53" s="20" t="s">
        <v>38</v>
      </c>
      <c r="B53" s="17"/>
      <c r="C53" s="17">
        <f>C37-C51</f>
        <v>13087.100000000093</v>
      </c>
      <c r="D53" s="17"/>
    </row>
    <row r="54" spans="1:4" ht="20.25">
      <c r="A54" s="45" t="s">
        <v>56</v>
      </c>
      <c r="B54" s="45"/>
      <c r="C54" s="45"/>
      <c r="D54" s="45"/>
    </row>
    <row r="56" spans="1:4" ht="20.25">
      <c r="A56" s="43"/>
      <c r="B56" s="44"/>
      <c r="C56" s="44"/>
      <c r="D56" s="44"/>
    </row>
  </sheetData>
  <sheetProtection/>
  <mergeCells count="11">
    <mergeCell ref="A1:D1"/>
    <mergeCell ref="A2:D2"/>
    <mergeCell ref="A3:D3"/>
    <mergeCell ref="B5:D6"/>
    <mergeCell ref="A5:A7"/>
    <mergeCell ref="B4:D4"/>
    <mergeCell ref="A56:D56"/>
    <mergeCell ref="A54:D54"/>
    <mergeCell ref="B7:B8"/>
    <mergeCell ref="C7:C8"/>
    <mergeCell ref="D7:D8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2022-10-11T10:07:54Z</cp:lastPrinted>
  <dcterms:created xsi:type="dcterms:W3CDTF">2010-07-06T11:11:47Z</dcterms:created>
  <dcterms:modified xsi:type="dcterms:W3CDTF">2022-10-11T10:10:11Z</dcterms:modified>
  <cp:category/>
  <cp:version/>
  <cp:contentType/>
  <cp:contentStatus/>
</cp:coreProperties>
</file>