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год'!$A$1:$D$102</definedName>
  </definedNames>
  <calcPr fullCalcOnLoad="1"/>
</workbook>
</file>

<file path=xl/sharedStrings.xml><?xml version="1.0" encoding="utf-8"?>
<sst xmlns="http://schemas.openxmlformats.org/spreadsheetml/2006/main" count="92" uniqueCount="80">
  <si>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</si>
  <si>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</si>
  <si>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</si>
  <si>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</si>
  <si>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</si>
  <si>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</si>
  <si>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</si>
  <si>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</si>
  <si>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</si>
  <si>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</si>
  <si>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</si>
  <si>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</si>
  <si>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</si>
  <si>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</si>
  <si>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</si>
  <si>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</si>
  <si>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</si>
  <si>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</si>
  <si>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</si>
  <si>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</si>
  <si>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</si>
  <si>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</si>
  <si>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</si>
  <si>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</si>
  <si>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</si>
  <si>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</si>
  <si>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</si>
  <si>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</si>
  <si>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</si>
  <si>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</si>
  <si>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</si>
  <si>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</si>
  <si>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</si>
  <si>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</si>
  <si>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</si>
  <si>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</si>
  <si>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</si>
  <si>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</si>
  <si>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</si>
  <si>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</si>
  <si>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</si>
  <si>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</si>
  <si>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</si>
  <si>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</si>
  <si>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</si>
  <si>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</si>
  <si>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</si>
  <si>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</si>
  <si>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</si>
  <si>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</si>
  <si>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r>
      <rPr>
        <b/>
        <sz val="14"/>
        <rFont val="Times New Roman"/>
        <family val="1"/>
      </rPr>
      <t>902 0909 99 9 0054220 612</t>
    </r>
    <r>
      <rPr>
        <sz val="14"/>
        <rFont val="Times New Roman"/>
        <family val="1"/>
      </rPr>
      <t xml:space="preserve"> Иные межбюджетные трансферты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  </r>
  </si>
  <si>
    <r>
      <rPr>
        <b/>
        <sz val="14"/>
        <rFont val="Times New Roman"/>
        <family val="1"/>
      </rPr>
      <t>906 0703 99 1 00 71180 622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(РДК, ДШИ)</t>
    </r>
  </si>
  <si>
    <t>907 0702 99 1 0071180 612 Иные межбюджетные трансферты за счет средств Резервного фонда Правительства ( Быстрянская СОШ столы, стулья для столовой)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</si>
  <si>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</si>
  <si>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</si>
  <si>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</si>
  <si>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</si>
  <si>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</si>
  <si>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</si>
  <si>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</si>
  <si>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</si>
  <si>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</si>
  <si>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</si>
  <si>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</si>
  <si>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</si>
  <si>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</si>
  <si>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</si>
  <si>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</si>
  <si>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r>
      <rPr>
        <b/>
        <sz val="14"/>
        <rFont val="Times New Roman"/>
        <family val="1"/>
      </rPr>
      <t>902 0909 01 7 N751140 612</t>
    </r>
    <r>
      <rPr>
        <sz val="14"/>
        <rFont val="Times New Roman"/>
        <family val="1"/>
      </rPr>
      <t xml:space="preserve"> Межбюджетные трансферты на реализацию регионального проекта «Создание единого цифрового контура в здравоохранении на основе единой государственной информационной системы здравоохранения (ЕГИСЗ)»</t>
    </r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</si>
  <si>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</si>
  <si>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</si>
  <si>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</si>
  <si>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</si>
  <si>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</si>
  <si>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</si>
  <si>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</si>
  <si>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апреля 2020 года</t>
  </si>
  <si>
    <t>Поступило на 01.04.2020 года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</si>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</sst>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88" fontId="5" fillId="0" borderId="11" xfId="54" applyNumberFormat="1" applyFont="1" applyFill="1" applyBorder="1" applyAlignment="1">
      <alignment horizontal="right" wrapText="1"/>
      <protection/>
    </xf>
    <xf numFmtId="188" fontId="5" fillId="0" borderId="11" xfId="54" applyNumberFormat="1" applyFont="1" applyFill="1" applyBorder="1" applyAlignment="1">
      <alignment horizontal="center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zoomScale="70" zoomScaleNormal="70" zoomScaleSheetLayoutView="75" zoomScalePageLayoutView="0" workbookViewId="0" topLeftCell="A1">
      <selection activeCell="G96" sqref="G96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5"/>
      <c r="B1" s="55"/>
      <c r="C1" s="55"/>
      <c r="D1" s="55"/>
    </row>
    <row r="2" ht="15" customHeight="1" hidden="1"/>
    <row r="3" ht="38.25" customHeight="1" hidden="1">
      <c r="D3" s="8"/>
    </row>
    <row r="4" spans="1:4" ht="18.75" customHeight="1" hidden="1">
      <c r="A4" s="56"/>
      <c r="B4" s="56"/>
      <c r="C4" s="56"/>
      <c r="D4" s="56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59" t="s">
        <v>76</v>
      </c>
      <c r="B9" s="59"/>
      <c r="C9" s="59"/>
      <c r="D9" s="59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58" t="s">
        <v>0</v>
      </c>
      <c r="B11" s="57" t="s">
        <v>53</v>
      </c>
      <c r="C11" s="58" t="s">
        <v>77</v>
      </c>
      <c r="D11" s="58" t="s">
        <v>6</v>
      </c>
    </row>
    <row r="12" spans="1:4" ht="18" customHeight="1">
      <c r="A12" s="58"/>
      <c r="B12" s="57"/>
      <c r="C12" s="58"/>
      <c r="D12" s="58"/>
    </row>
    <row r="13" spans="1:4" ht="28.5" customHeight="1">
      <c r="A13" s="58"/>
      <c r="B13" s="57"/>
      <c r="C13" s="58"/>
      <c r="D13" s="58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4">
        <v>68561.4</v>
      </c>
      <c r="G16" s="41">
        <f>F16-B17</f>
        <v>-8562.800000000003</v>
      </c>
    </row>
    <row r="17" spans="1:6" s="12" customFormat="1" ht="22.5" customHeight="1">
      <c r="A17" s="2" t="s">
        <v>4</v>
      </c>
      <c r="B17" s="49">
        <f>B20+B51</f>
        <v>77124.2</v>
      </c>
      <c r="C17" s="49">
        <f>C20+C51</f>
        <v>532.84874</v>
      </c>
      <c r="D17" s="49">
        <f>D20+D51</f>
        <v>-76591.35126</v>
      </c>
      <c r="F17" s="6">
        <v>49108.58956</v>
      </c>
    </row>
    <row r="18" spans="1:6" s="12" customFormat="1" ht="22.5" customHeight="1">
      <c r="A18" s="1" t="s">
        <v>10</v>
      </c>
      <c r="B18" s="49">
        <f>B45</f>
        <v>2987.2</v>
      </c>
      <c r="C18" s="49">
        <f>C45</f>
        <v>0</v>
      </c>
      <c r="D18" s="49">
        <f>D45</f>
        <v>-2987.2</v>
      </c>
      <c r="F18" s="40">
        <f>F17-C17</f>
        <v>48575.74082</v>
      </c>
    </row>
    <row r="19" spans="1:4" s="12" customFormat="1" ht="16.5" customHeight="1" hidden="1">
      <c r="A19" s="4" t="s">
        <v>8</v>
      </c>
      <c r="B19" s="49"/>
      <c r="C19" s="49"/>
      <c r="D19" s="49"/>
    </row>
    <row r="20" spans="1:4" s="13" customFormat="1" ht="18.75">
      <c r="A20" s="1" t="s">
        <v>1</v>
      </c>
      <c r="B20" s="49">
        <f>B22+B28+B38+B47</f>
        <v>62138.7</v>
      </c>
      <c r="C20" s="49">
        <f>C22+C28+C38+C47</f>
        <v>532.84874</v>
      </c>
      <c r="D20" s="49">
        <f>C20-B20</f>
        <v>-61605.851259999996</v>
      </c>
    </row>
    <row r="21" spans="1:4" s="13" customFormat="1" ht="18.75">
      <c r="A21" s="1" t="s">
        <v>11</v>
      </c>
      <c r="B21" s="49">
        <f>B24+B41</f>
        <v>11785.7</v>
      </c>
      <c r="C21" s="49">
        <f>C24+C41</f>
        <v>0</v>
      </c>
      <c r="D21" s="49">
        <f>D24+D41</f>
        <v>-11785.7</v>
      </c>
    </row>
    <row r="22" spans="1:8" s="13" customFormat="1" ht="21" customHeight="1">
      <c r="A22" s="1" t="s">
        <v>28</v>
      </c>
      <c r="B22" s="49">
        <f>B23+B24+B25+B26+B27</f>
        <v>21215.100000000002</v>
      </c>
      <c r="C22" s="49">
        <f>C23+C24+C25+C26+C27</f>
        <v>0</v>
      </c>
      <c r="D22" s="49">
        <f>D23+D24+D25+D26+D27</f>
        <v>-21215.100000000002</v>
      </c>
      <c r="G22" s="45">
        <f>SUM(G23:G24)</f>
        <v>76453.9</v>
      </c>
      <c r="H22" s="46">
        <f>SUM(H23:H24)</f>
        <v>517.78197</v>
      </c>
    </row>
    <row r="23" spans="1:8" s="12" customFormat="1" ht="28.5" customHeight="1">
      <c r="A23" s="3" t="s">
        <v>33</v>
      </c>
      <c r="B23" s="31">
        <v>1906.2</v>
      </c>
      <c r="C23" s="31"/>
      <c r="D23" s="31">
        <f>C23-B23</f>
        <v>-1906.2</v>
      </c>
      <c r="F23" s="12" t="s">
        <v>47</v>
      </c>
      <c r="G23" s="40">
        <f>B30+B41+B40</f>
        <v>5153.7</v>
      </c>
      <c r="H23" s="40">
        <f>C30+C41+C40</f>
        <v>0</v>
      </c>
    </row>
    <row r="24" spans="1:8" s="12" customFormat="1" ht="32.25" customHeight="1">
      <c r="A24" s="20" t="s">
        <v>54</v>
      </c>
      <c r="B24" s="31">
        <v>11764.7</v>
      </c>
      <c r="C24" s="31"/>
      <c r="D24" s="31">
        <f>C24-B24</f>
        <v>-11764.7</v>
      </c>
      <c r="F24" s="12" t="s">
        <v>48</v>
      </c>
      <c r="G24" s="40">
        <f>B23+B24+B25+B26+B27+B29+B32+B33+B34+B35+B39++B42+B43+B44+B45+B46+B51+B36</f>
        <v>71300.2</v>
      </c>
      <c r="H24" s="40">
        <f>C23+C24+C25+C26+C27+C29+C32+C33+C34+C35+C39++C42+C43+C44+C45+C46+C51+C36</f>
        <v>517.78197</v>
      </c>
    </row>
    <row r="25" spans="1:4" s="12" customFormat="1" ht="67.5" customHeight="1">
      <c r="A25" s="20" t="s">
        <v>55</v>
      </c>
      <c r="B25" s="31">
        <v>5310</v>
      </c>
      <c r="C25" s="31"/>
      <c r="D25" s="31">
        <f>C25-B25</f>
        <v>-5310</v>
      </c>
    </row>
    <row r="26" spans="1:4" s="12" customFormat="1" ht="120" customHeight="1">
      <c r="A26" s="20" t="s">
        <v>56</v>
      </c>
      <c r="B26" s="31">
        <v>2234.2</v>
      </c>
      <c r="C26" s="31"/>
      <c r="D26" s="31">
        <f>C26-B26</f>
        <v>-2234.2</v>
      </c>
    </row>
    <row r="27" spans="1:4" s="12" customFormat="1" ht="32.25" customHeight="1" hidden="1">
      <c r="A27" s="20">
        <v>5</v>
      </c>
      <c r="B27" s="31"/>
      <c r="C27" s="31"/>
      <c r="D27" s="31">
        <f>C27-B27</f>
        <v>0</v>
      </c>
    </row>
    <row r="28" spans="1:4" s="12" customFormat="1" ht="33.75" customHeight="1">
      <c r="A28" s="19" t="s">
        <v>15</v>
      </c>
      <c r="B28" s="49">
        <f>B29+B32+B30+B33+B34+B35+B36+B37+B31</f>
        <v>7072.3</v>
      </c>
      <c r="C28" s="49">
        <f>C29+C32+C30+C33+C34+C35+C36+C37+C31</f>
        <v>0</v>
      </c>
      <c r="D28" s="49">
        <f>D29+D32+D30+D33+D34+D35+D36+D37+D31</f>
        <v>-7072.3</v>
      </c>
    </row>
    <row r="29" spans="1:4" s="12" customFormat="1" ht="45" customHeight="1">
      <c r="A29" s="20" t="s">
        <v>57</v>
      </c>
      <c r="B29" s="31">
        <v>117.1</v>
      </c>
      <c r="C29" s="31"/>
      <c r="D29" s="31">
        <f aca="true" t="shared" si="0" ref="D29:D37">C29-B29</f>
        <v>-117.1</v>
      </c>
    </row>
    <row r="30" spans="1:4" s="12" customFormat="1" ht="45.75" customHeight="1">
      <c r="A30" s="20" t="s">
        <v>49</v>
      </c>
      <c r="B30" s="31">
        <v>221.8</v>
      </c>
      <c r="C30" s="31"/>
      <c r="D30" s="31">
        <f t="shared" si="0"/>
        <v>-221.8</v>
      </c>
    </row>
    <row r="31" spans="1:4" s="12" customFormat="1" ht="51" customHeight="1">
      <c r="A31" s="20" t="s">
        <v>58</v>
      </c>
      <c r="B31" s="31">
        <v>324.3</v>
      </c>
      <c r="C31" s="31"/>
      <c r="D31" s="31">
        <f t="shared" si="0"/>
        <v>-324.3</v>
      </c>
    </row>
    <row r="32" spans="1:4" s="12" customFormat="1" ht="33.75" customHeight="1">
      <c r="A32" s="20" t="s">
        <v>59</v>
      </c>
      <c r="B32" s="31">
        <v>1473</v>
      </c>
      <c r="C32" s="31"/>
      <c r="D32" s="31">
        <f>C32-B32</f>
        <v>-1473</v>
      </c>
    </row>
    <row r="33" spans="1:4" s="12" customFormat="1" ht="63.75" customHeight="1">
      <c r="A33" s="47" t="s">
        <v>72</v>
      </c>
      <c r="B33" s="31">
        <v>100.1</v>
      </c>
      <c r="C33" s="31"/>
      <c r="D33" s="31">
        <f>C33-B33</f>
        <v>-100.1</v>
      </c>
    </row>
    <row r="34" spans="1:4" s="12" customFormat="1" ht="69" customHeight="1">
      <c r="A34" s="20" t="s">
        <v>73</v>
      </c>
      <c r="B34" s="31">
        <v>100.2</v>
      </c>
      <c r="C34" s="31"/>
      <c r="D34" s="31">
        <f t="shared" si="0"/>
        <v>-100.2</v>
      </c>
    </row>
    <row r="35" spans="1:4" s="12" customFormat="1" ht="68.25" customHeight="1">
      <c r="A35" s="20" t="s">
        <v>74</v>
      </c>
      <c r="B35" s="31">
        <v>1198.1</v>
      </c>
      <c r="C35" s="31"/>
      <c r="D35" s="31">
        <f t="shared" si="0"/>
        <v>-1198.1</v>
      </c>
    </row>
    <row r="36" spans="1:4" s="12" customFormat="1" ht="83.25" customHeight="1">
      <c r="A36" s="20" t="s">
        <v>75</v>
      </c>
      <c r="B36" s="31">
        <v>3537.7</v>
      </c>
      <c r="C36" s="31"/>
      <c r="D36" s="31">
        <f t="shared" si="0"/>
        <v>-3537.7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9">
        <f>B39+B40+B41+B42+B43+B44+B45+B46</f>
        <v>33505.299999999996</v>
      </c>
      <c r="C38" s="49">
        <f>C39+C40+C41+C42+C43+C44+C45+C46</f>
        <v>517.78197</v>
      </c>
      <c r="D38" s="49">
        <f aca="true" t="shared" si="1" ref="D38:D43">C38-B38</f>
        <v>-32987.51802999999</v>
      </c>
    </row>
    <row r="39" spans="1:4" s="12" customFormat="1" ht="82.5" customHeight="1">
      <c r="A39" s="3" t="s">
        <v>60</v>
      </c>
      <c r="B39" s="31">
        <v>7598</v>
      </c>
      <c r="C39" s="31"/>
      <c r="D39" s="31">
        <f t="shared" si="1"/>
        <v>-7598</v>
      </c>
    </row>
    <row r="40" spans="1:4" s="12" customFormat="1" ht="39.75" customHeight="1">
      <c r="A40" s="29" t="s">
        <v>61</v>
      </c>
      <c r="B40" s="31">
        <v>4910.9</v>
      </c>
      <c r="C40" s="31"/>
      <c r="D40" s="31">
        <f t="shared" si="1"/>
        <v>-4910.9</v>
      </c>
    </row>
    <row r="41" spans="1:4" s="12" customFormat="1" ht="42.75" customHeight="1">
      <c r="A41" s="3" t="s">
        <v>62</v>
      </c>
      <c r="B41" s="31">
        <v>21</v>
      </c>
      <c r="C41" s="31"/>
      <c r="D41" s="31">
        <f t="shared" si="1"/>
        <v>-21</v>
      </c>
    </row>
    <row r="42" spans="1:4" s="12" customFormat="1" ht="57" customHeight="1">
      <c r="A42" s="3" t="s">
        <v>63</v>
      </c>
      <c r="B42" s="31">
        <v>354.5</v>
      </c>
      <c r="C42" s="31"/>
      <c r="D42" s="31">
        <f t="shared" si="1"/>
        <v>-354.5</v>
      </c>
    </row>
    <row r="43" spans="1:4" s="12" customFormat="1" ht="62.25" customHeight="1">
      <c r="A43" s="3" t="s">
        <v>64</v>
      </c>
      <c r="B43" s="31">
        <v>5992.7</v>
      </c>
      <c r="C43" s="31">
        <v>517.78197</v>
      </c>
      <c r="D43" s="31">
        <f t="shared" si="1"/>
        <v>-5474.91803</v>
      </c>
    </row>
    <row r="44" spans="1:6" s="12" customFormat="1" ht="178.5" customHeight="1">
      <c r="A44" s="3" t="s">
        <v>65</v>
      </c>
      <c r="B44" s="31">
        <v>11535.9</v>
      </c>
      <c r="C44" s="31"/>
      <c r="D44" s="31">
        <f aca="true" t="shared" si="2" ref="D44:D50">C44-B44</f>
        <v>-11535.9</v>
      </c>
      <c r="F44" s="43"/>
    </row>
    <row r="45" spans="1:4" s="12" customFormat="1" ht="49.5" customHeight="1">
      <c r="A45" s="3" t="s">
        <v>66</v>
      </c>
      <c r="B45" s="31">
        <v>2987.2</v>
      </c>
      <c r="C45" s="31"/>
      <c r="D45" s="31">
        <f t="shared" si="2"/>
        <v>-2987.2</v>
      </c>
    </row>
    <row r="46" spans="1:4" s="12" customFormat="1" ht="46.5" customHeight="1">
      <c r="A46" s="29" t="s">
        <v>71</v>
      </c>
      <c r="B46" s="31">
        <v>105.1</v>
      </c>
      <c r="C46" s="31"/>
      <c r="D46" s="31">
        <f t="shared" si="2"/>
        <v>-105.1</v>
      </c>
    </row>
    <row r="47" spans="1:4" s="12" customFormat="1" ht="44.25" customHeight="1">
      <c r="A47" s="1" t="s">
        <v>45</v>
      </c>
      <c r="B47" s="49">
        <f>B48</f>
        <v>346</v>
      </c>
      <c r="C47" s="49">
        <f>C48</f>
        <v>15.06677</v>
      </c>
      <c r="D47" s="31">
        <f t="shared" si="2"/>
        <v>-330.93323</v>
      </c>
    </row>
    <row r="48" spans="1:4" s="12" customFormat="1" ht="87.75" customHeight="1">
      <c r="A48" s="42" t="s">
        <v>67</v>
      </c>
      <c r="B48" s="31">
        <v>346</v>
      </c>
      <c r="C48" s="31">
        <v>15.06677</v>
      </c>
      <c r="D48" s="31">
        <f t="shared" si="2"/>
        <v>-330.93323</v>
      </c>
    </row>
    <row r="49" spans="1:4" s="12" customFormat="1" ht="51" customHeight="1" hidden="1">
      <c r="A49" s="48" t="s">
        <v>69</v>
      </c>
      <c r="B49" s="49">
        <f>B50</f>
        <v>0</v>
      </c>
      <c r="C49" s="49">
        <f>C50</f>
        <v>0</v>
      </c>
      <c r="D49" s="49">
        <f t="shared" si="2"/>
        <v>0</v>
      </c>
    </row>
    <row r="50" spans="1:4" s="12" customFormat="1" ht="87.75" customHeight="1" hidden="1">
      <c r="A50" s="42" t="s">
        <v>70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9">
        <f>B54+B78+B81+B85+B89+B66</f>
        <v>14985.5</v>
      </c>
      <c r="C51" s="49">
        <f>C54+C78+C81+C85+C89+C66</f>
        <v>0</v>
      </c>
      <c r="D51" s="49">
        <f>D54+D78+D81+D85+D89+D66</f>
        <v>-14985.5</v>
      </c>
    </row>
    <row r="52" spans="1:4" s="12" customFormat="1" ht="25.5" customHeight="1">
      <c r="A52" s="1" t="s">
        <v>9</v>
      </c>
      <c r="B52" s="49">
        <f>B66</f>
        <v>14985.5</v>
      </c>
      <c r="C52" s="49">
        <f>C66</f>
        <v>0</v>
      </c>
      <c r="D52" s="49">
        <f>D66</f>
        <v>-14985.5</v>
      </c>
    </row>
    <row r="53" spans="1:4" s="12" customFormat="1" ht="24.75" customHeight="1">
      <c r="A53" s="1" t="s">
        <v>5</v>
      </c>
      <c r="B53" s="49"/>
      <c r="C53" s="49"/>
      <c r="D53" s="49"/>
    </row>
    <row r="54" spans="1:4" s="12" customFormat="1" ht="37.5" customHeight="1" hidden="1">
      <c r="A54" s="1"/>
      <c r="B54" s="49">
        <f>B55+B56+B57+B58+B59+B60+B61+B62+B63+B64+B65</f>
        <v>0</v>
      </c>
      <c r="C54" s="49">
        <f>C55+C56+C57+C58+C59+C60+C61+C62+C63+C64+C65</f>
        <v>0</v>
      </c>
      <c r="D54" s="49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9"/>
    </row>
    <row r="56" spans="1:6" s="12" customFormat="1" ht="18.75" customHeight="1" hidden="1">
      <c r="A56" s="3" t="s">
        <v>17</v>
      </c>
      <c r="B56" s="50"/>
      <c r="C56" s="31"/>
      <c r="D56" s="31">
        <f aca="true" t="shared" si="3" ref="D56:D65">C56-B56</f>
        <v>0</v>
      </c>
      <c r="F56" s="39"/>
    </row>
    <row r="57" spans="1:6" s="12" customFormat="1" ht="18.75" customHeight="1" hidden="1">
      <c r="A57" s="3" t="s">
        <v>18</v>
      </c>
      <c r="B57" s="50"/>
      <c r="C57" s="31"/>
      <c r="D57" s="31">
        <f t="shared" si="3"/>
        <v>0</v>
      </c>
      <c r="F57" s="39"/>
    </row>
    <row r="58" spans="1:6" s="12" customFormat="1" ht="18.75" customHeight="1" hidden="1">
      <c r="A58" s="3" t="s">
        <v>19</v>
      </c>
      <c r="B58" s="50"/>
      <c r="C58" s="31"/>
      <c r="D58" s="31">
        <f t="shared" si="3"/>
        <v>0</v>
      </c>
      <c r="F58" s="39"/>
    </row>
    <row r="59" spans="1:6" s="12" customFormat="1" ht="18.75" customHeight="1" hidden="1">
      <c r="A59" s="3" t="s">
        <v>20</v>
      </c>
      <c r="B59" s="50"/>
      <c r="C59" s="31"/>
      <c r="D59" s="31">
        <f t="shared" si="3"/>
        <v>0</v>
      </c>
      <c r="F59" s="39"/>
    </row>
    <row r="60" spans="1:6" s="12" customFormat="1" ht="18.75" customHeight="1" hidden="1">
      <c r="A60" s="3" t="s">
        <v>21</v>
      </c>
      <c r="B60" s="50"/>
      <c r="C60" s="31"/>
      <c r="D60" s="31">
        <f t="shared" si="3"/>
        <v>0</v>
      </c>
      <c r="F60" s="39"/>
    </row>
    <row r="61" spans="1:6" s="12" customFormat="1" ht="18.75" customHeight="1" hidden="1">
      <c r="A61" s="3" t="s">
        <v>22</v>
      </c>
      <c r="B61" s="50"/>
      <c r="C61" s="31"/>
      <c r="D61" s="31">
        <f t="shared" si="3"/>
        <v>0</v>
      </c>
      <c r="F61" s="39"/>
    </row>
    <row r="62" spans="1:6" s="12" customFormat="1" ht="18.75" customHeight="1" hidden="1">
      <c r="A62" s="3" t="s">
        <v>23</v>
      </c>
      <c r="B62" s="50"/>
      <c r="C62" s="31"/>
      <c r="D62" s="31">
        <f t="shared" si="3"/>
        <v>0</v>
      </c>
      <c r="F62" s="39"/>
    </row>
    <row r="63" spans="1:6" s="12" customFormat="1" ht="18.75" customHeight="1" hidden="1">
      <c r="A63" s="3" t="s">
        <v>24</v>
      </c>
      <c r="B63" s="50"/>
      <c r="C63" s="31"/>
      <c r="D63" s="31">
        <f t="shared" si="3"/>
        <v>0</v>
      </c>
      <c r="F63" s="39"/>
    </row>
    <row r="64" spans="1:6" s="12" customFormat="1" ht="18.75" customHeight="1" hidden="1">
      <c r="A64" s="3" t="s">
        <v>25</v>
      </c>
      <c r="B64" s="50"/>
      <c r="C64" s="31"/>
      <c r="D64" s="31">
        <f t="shared" si="3"/>
        <v>0</v>
      </c>
      <c r="F64" s="39"/>
    </row>
    <row r="65" spans="1:6" s="12" customFormat="1" ht="18.75" customHeight="1" hidden="1">
      <c r="A65" s="3" t="s">
        <v>26</v>
      </c>
      <c r="B65" s="50"/>
      <c r="C65" s="31"/>
      <c r="D65" s="31">
        <f t="shared" si="3"/>
        <v>0</v>
      </c>
      <c r="F65" s="39"/>
    </row>
    <row r="66" spans="1:4" s="12" customFormat="1" ht="62.25" customHeight="1">
      <c r="A66" s="1" t="s">
        <v>70</v>
      </c>
      <c r="B66" s="49">
        <f>B67+B68+B69+B70+B71+B72+B73+B74+B75+B76+B77</f>
        <v>14985.5</v>
      </c>
      <c r="C66" s="49">
        <f>C67+C68+C69+C70+C71+C72+C73+C74+C75+C76+C77</f>
        <v>0</v>
      </c>
      <c r="D66" s="49">
        <f>D67+D68+D69+D70+D71+D72+D73+D74+D75+D76+D77</f>
        <v>-14985.5</v>
      </c>
    </row>
    <row r="67" spans="1:4" s="12" customFormat="1" ht="18.75" customHeight="1" hidden="1">
      <c r="A67" s="3" t="s">
        <v>16</v>
      </c>
      <c r="B67" s="51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1"/>
      <c r="C68" s="50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1"/>
      <c r="C69" s="50"/>
      <c r="D69" s="31">
        <f t="shared" si="4"/>
        <v>0</v>
      </c>
    </row>
    <row r="70" spans="1:4" s="12" customFormat="1" ht="18.75" customHeight="1" hidden="1">
      <c r="A70" s="3" t="s">
        <v>19</v>
      </c>
      <c r="B70" s="51"/>
      <c r="C70" s="50"/>
      <c r="D70" s="31">
        <f t="shared" si="4"/>
        <v>0</v>
      </c>
    </row>
    <row r="71" spans="1:4" s="12" customFormat="1" ht="18.75" customHeight="1" hidden="1">
      <c r="A71" s="3" t="s">
        <v>20</v>
      </c>
      <c r="B71" s="51"/>
      <c r="C71" s="50"/>
      <c r="D71" s="31">
        <f t="shared" si="4"/>
        <v>0</v>
      </c>
    </row>
    <row r="72" spans="1:4" s="12" customFormat="1" ht="18.75" customHeight="1" hidden="1">
      <c r="A72" s="3" t="s">
        <v>21</v>
      </c>
      <c r="B72" s="51"/>
      <c r="C72" s="50"/>
      <c r="D72" s="31">
        <f t="shared" si="4"/>
        <v>0</v>
      </c>
    </row>
    <row r="73" spans="1:4" s="12" customFormat="1" ht="18.75" customHeight="1" hidden="1">
      <c r="A73" s="3" t="s">
        <v>22</v>
      </c>
      <c r="B73" s="51"/>
      <c r="C73" s="50"/>
      <c r="D73" s="31">
        <f t="shared" si="4"/>
        <v>0</v>
      </c>
    </row>
    <row r="74" spans="1:4" s="12" customFormat="1" ht="18.75" customHeight="1" hidden="1">
      <c r="A74" s="3" t="s">
        <v>23</v>
      </c>
      <c r="B74" s="51"/>
      <c r="C74" s="50"/>
      <c r="D74" s="31">
        <f t="shared" si="4"/>
        <v>0</v>
      </c>
    </row>
    <row r="75" spans="1:4" s="12" customFormat="1" ht="28.5" customHeight="1">
      <c r="A75" s="3" t="s">
        <v>24</v>
      </c>
      <c r="B75" s="51">
        <v>14985.5</v>
      </c>
      <c r="C75" s="50"/>
      <c r="D75" s="31">
        <f>C75-B75</f>
        <v>-14985.5</v>
      </c>
    </row>
    <row r="76" spans="1:4" s="12" customFormat="1" ht="18.75" customHeight="1" hidden="1">
      <c r="A76" s="3" t="s">
        <v>25</v>
      </c>
      <c r="B76" s="51"/>
      <c r="C76" s="50"/>
      <c r="D76" s="31">
        <f>B76-C76</f>
        <v>0</v>
      </c>
    </row>
    <row r="77" spans="1:4" s="12" customFormat="1" ht="18.75" customHeight="1" hidden="1">
      <c r="A77" s="3" t="s">
        <v>26</v>
      </c>
      <c r="B77" s="51"/>
      <c r="C77" s="50"/>
      <c r="D77" s="31">
        <f>B77-C77</f>
        <v>0</v>
      </c>
    </row>
    <row r="78" spans="1:4" s="12" customFormat="1" ht="76.5" customHeight="1" hidden="1">
      <c r="A78" s="1"/>
      <c r="B78" s="52">
        <f>B79+B80</f>
        <v>0</v>
      </c>
      <c r="C78" s="52">
        <f>C79+C80</f>
        <v>0</v>
      </c>
      <c r="D78" s="52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9">
        <f>B82+B83+B84</f>
        <v>0</v>
      </c>
      <c r="C81" s="49">
        <f>C82+C83+C84</f>
        <v>0</v>
      </c>
      <c r="D81" s="49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9">
        <f>B86+B87</f>
        <v>0</v>
      </c>
      <c r="C85" s="49">
        <f>C86+C87</f>
        <v>0</v>
      </c>
      <c r="D85" s="49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9">
        <f>B90+B91</f>
        <v>0</v>
      </c>
      <c r="C89" s="49">
        <f>C90+C91</f>
        <v>0</v>
      </c>
      <c r="D89" s="49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9">
        <f>B93+B100</f>
        <v>8120.1</v>
      </c>
      <c r="C92" s="49">
        <f>C93+C100</f>
        <v>1002.958</v>
      </c>
      <c r="D92" s="49">
        <f>D93+D100</f>
        <v>-7117.142000000001</v>
      </c>
      <c r="E92" s="12"/>
    </row>
    <row r="93" spans="1:5" s="5" customFormat="1" ht="36.75" customHeight="1">
      <c r="A93" s="26" t="s">
        <v>29</v>
      </c>
      <c r="B93" s="49">
        <f>B94+B95+B96+B97+B98+B99</f>
        <v>7520.200000000001</v>
      </c>
      <c r="C93" s="49">
        <f>C94+C95+C96+C97+C98+C99</f>
        <v>1002.958</v>
      </c>
      <c r="D93" s="49">
        <f>D94+D95+D96+D97+D98+D99</f>
        <v>-6517.242000000001</v>
      </c>
      <c r="E93" s="13"/>
    </row>
    <row r="94" spans="1:5" s="5" customFormat="1" ht="56.25" customHeight="1">
      <c r="A94" s="36" t="s">
        <v>46</v>
      </c>
      <c r="B94" s="31">
        <v>6564.8</v>
      </c>
      <c r="C94" s="31">
        <v>1002.958</v>
      </c>
      <c r="D94" s="31">
        <f aca="true" t="shared" si="6" ref="D94:D99">C94-B94</f>
        <v>-5561.842000000001</v>
      </c>
      <c r="E94" s="13"/>
    </row>
    <row r="95" spans="1:5" s="5" customFormat="1" ht="107.25" customHeight="1">
      <c r="A95" s="27" t="s">
        <v>68</v>
      </c>
      <c r="B95" s="31">
        <v>755.6</v>
      </c>
      <c r="C95" s="31"/>
      <c r="D95" s="31">
        <f>C95-B95</f>
        <v>-755.6</v>
      </c>
      <c r="E95" s="13"/>
    </row>
    <row r="96" spans="1:5" s="5" customFormat="1" ht="75.75" customHeight="1">
      <c r="A96" s="30" t="s">
        <v>78</v>
      </c>
      <c r="B96" s="31">
        <v>199.8</v>
      </c>
      <c r="C96" s="31"/>
      <c r="D96" s="31">
        <f t="shared" si="6"/>
        <v>-199.8</v>
      </c>
      <c r="E96" s="13"/>
    </row>
    <row r="97" spans="1:5" s="5" customFormat="1" ht="190.5" customHeight="1" hidden="1">
      <c r="A97" s="30" t="s">
        <v>50</v>
      </c>
      <c r="B97" s="50">
        <f>17.7-17.7</f>
        <v>0</v>
      </c>
      <c r="C97" s="31"/>
      <c r="D97" s="31">
        <f t="shared" si="6"/>
        <v>0</v>
      </c>
      <c r="E97" s="13"/>
    </row>
    <row r="98" spans="1:5" s="5" customFormat="1" ht="58.5" customHeight="1" hidden="1">
      <c r="A98" s="30" t="s">
        <v>51</v>
      </c>
      <c r="B98" s="50"/>
      <c r="C98" s="31"/>
      <c r="D98" s="31">
        <f t="shared" si="6"/>
        <v>0</v>
      </c>
      <c r="E98" s="13"/>
    </row>
    <row r="99" spans="1:5" s="5" customFormat="1" ht="72.75" customHeight="1" hidden="1">
      <c r="A99" s="30" t="s">
        <v>52</v>
      </c>
      <c r="B99" s="53"/>
      <c r="C99" s="31"/>
      <c r="D99" s="31">
        <f t="shared" si="6"/>
        <v>0</v>
      </c>
      <c r="E99" s="13"/>
    </row>
    <row r="100" spans="1:5" s="5" customFormat="1" ht="39.75" customHeight="1">
      <c r="A100" s="1" t="s">
        <v>30</v>
      </c>
      <c r="B100" s="49">
        <f>B101</f>
        <v>599.9</v>
      </c>
      <c r="C100" s="49">
        <f>C101</f>
        <v>0</v>
      </c>
      <c r="D100" s="49">
        <f>SUM(C100-B100)</f>
        <v>-599.9</v>
      </c>
      <c r="E100" s="13"/>
    </row>
    <row r="101" spans="1:5" s="5" customFormat="1" ht="75" customHeight="1">
      <c r="A101" s="28" t="s">
        <v>79</v>
      </c>
      <c r="B101" s="54">
        <v>599.9</v>
      </c>
      <c r="C101" s="54"/>
      <c r="D101" s="54">
        <f>SUM(C101-B101)</f>
        <v>-599.9</v>
      </c>
      <c r="E101" s="13"/>
    </row>
    <row r="102" spans="1:5" ht="90" customHeight="1">
      <c r="A102" s="35" t="s">
        <v>32</v>
      </c>
      <c r="B102" s="34"/>
      <c r="C102" s="37" t="s">
        <v>31</v>
      </c>
      <c r="D102" s="38"/>
      <c r="E102" s="12"/>
    </row>
    <row r="103" spans="1:5" ht="42.75" customHeight="1">
      <c r="A103" s="14"/>
      <c r="B103" s="23"/>
      <c r="C103" s="14"/>
      <c r="D103" s="15"/>
      <c r="E103" s="16"/>
    </row>
    <row r="104" spans="1:5" ht="3.75" customHeight="1" hidden="1">
      <c r="A104" s="14"/>
      <c r="B104" s="23"/>
      <c r="C104" s="14"/>
      <c r="D104" s="15"/>
      <c r="E104" s="16"/>
    </row>
    <row r="105" ht="18.75" hidden="1">
      <c r="D105" s="17"/>
    </row>
    <row r="107" ht="14.25" customHeight="1">
      <c r="D107" s="18"/>
    </row>
    <row r="108" ht="18.75" hidden="1">
      <c r="D108" s="17"/>
    </row>
    <row r="109" ht="18.75" hidden="1">
      <c r="D109" s="17"/>
    </row>
    <row r="110" ht="18.75" hidden="1"/>
    <row r="111" ht="18.75" hidden="1"/>
    <row r="112" ht="18.75" hidden="1"/>
    <row r="113" spans="1:3" ht="18.75" hidden="1">
      <c r="A113" s="17"/>
      <c r="B113" s="24"/>
      <c r="C113" s="17"/>
    </row>
    <row r="114" ht="18.75" hidden="1">
      <c r="A114" s="7" t="s">
        <v>2</v>
      </c>
    </row>
    <row r="115" ht="18.75">
      <c r="B115" s="14"/>
    </row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2020-04-14T08:06:31Z</cp:lastPrinted>
  <dcterms:created xsi:type="dcterms:W3CDTF">2007-10-22T09:23:55Z</dcterms:created>
  <dcterms:modified xsi:type="dcterms:W3CDTF">2020-04-14T08:13:47Z</dcterms:modified>
  <cp:category/>
  <cp:version/>
  <cp:contentType/>
  <cp:contentStatus/>
</cp:coreProperties>
</file>