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год'!$A$1:$D$105</definedName>
  </definedNames>
  <calcPr fullCalcOnLoad="1"/>
</workbook>
</file>

<file path=xl/sharedStrings.xml><?xml version="1.0" encoding="utf-8"?>
<sst xmlns="http://schemas.openxmlformats.org/spreadsheetml/2006/main" count="93" uniqueCount="81">
  <si>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</si>
  <si>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</si>
  <si>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</si>
  <si>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</si>
  <si>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</si>
  <si>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</si>
  <si>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</si>
  <si>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</si>
  <si>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</si>
  <si>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</si>
  <si>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</si>
  <si>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</si>
  <si>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</si>
  <si>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</si>
  <si>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</si>
  <si>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</si>
  <si>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</si>
  <si>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</si>
  <si>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</si>
  <si>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</si>
  <si>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</si>
  <si>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</si>
  <si>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</si>
  <si>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</si>
  <si>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</si>
  <si>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</si>
  <si>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</si>
  <si>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</si>
  <si>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</si>
  <si>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</si>
  <si>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</si>
  <si>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</si>
  <si>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</si>
  <si>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</si>
  <si>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</si>
  <si>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</si>
  <si>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</si>
  <si>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</si>
  <si>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</si>
  <si>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</si>
  <si>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</si>
  <si>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</si>
  <si>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</si>
  <si>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</si>
  <si>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</si>
  <si>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</si>
  <si>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</si>
  <si>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2.Субсидия на комплектование книжных фондов библиотек муниципальных образований</t>
  </si>
  <si>
    <t>907 0702 99 1 0071180 612 Иные межбюджетные трансферты за счет средств Резервного фонда Правительства ( Быстрянская СОШ столы, стулья для столовой)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</si>
  <si>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</si>
  <si>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</si>
  <si>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</si>
  <si>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</si>
  <si>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</si>
  <si>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</si>
  <si>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</si>
  <si>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</si>
  <si>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</si>
  <si>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</si>
  <si>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</si>
  <si>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</si>
  <si>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</si>
  <si>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</si>
  <si>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</si>
  <si>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</si>
  <si>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</si>
  <si>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</si>
  <si>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</si>
  <si>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</si>
  <si>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</si>
  <si>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</si>
  <si>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</si>
  <si>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</si>
  <si>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мая 2020 года</t>
  </si>
  <si>
    <t>Поступило на 01.05.2020 года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</si>
  <si>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</si>
  <si>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</si>
  <si>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</si>
  <si>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 xml:space="preserve">902 0909 01 5 0058330 612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</si>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</sst>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zoomScale="70" zoomScaleNormal="70" zoomScaleSheetLayoutView="75" zoomScalePageLayoutView="0" workbookViewId="0" topLeftCell="A1">
      <selection activeCell="E24" sqref="E24:I24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5"/>
      <c r="B1" s="55"/>
      <c r="C1" s="55"/>
      <c r="D1" s="55"/>
    </row>
    <row r="2" ht="15" customHeight="1" hidden="1"/>
    <row r="3" ht="38.25" customHeight="1" hidden="1">
      <c r="D3" s="8"/>
    </row>
    <row r="4" spans="1:4" ht="18.75" customHeight="1" hidden="1">
      <c r="A4" s="56"/>
      <c r="B4" s="56"/>
      <c r="C4" s="56"/>
      <c r="D4" s="56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59" t="s">
        <v>73</v>
      </c>
      <c r="B9" s="59"/>
      <c r="C9" s="59"/>
      <c r="D9" s="59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58" t="s">
        <v>0</v>
      </c>
      <c r="B11" s="57" t="s">
        <v>49</v>
      </c>
      <c r="C11" s="58" t="s">
        <v>74</v>
      </c>
      <c r="D11" s="58" t="s">
        <v>6</v>
      </c>
    </row>
    <row r="12" spans="1:4" ht="18" customHeight="1">
      <c r="A12" s="58"/>
      <c r="B12" s="57"/>
      <c r="C12" s="58"/>
      <c r="D12" s="58"/>
    </row>
    <row r="13" spans="1:4" ht="28.5" customHeight="1">
      <c r="A13" s="58"/>
      <c r="B13" s="57"/>
      <c r="C13" s="58"/>
      <c r="D13" s="58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/>
      <c r="G16" s="39"/>
    </row>
    <row r="17" spans="1:6" s="12" customFormat="1" ht="22.5" customHeight="1">
      <c r="A17" s="2" t="s">
        <v>4</v>
      </c>
      <c r="B17" s="47">
        <f>B20+B51</f>
        <v>71843.8</v>
      </c>
      <c r="C17" s="47">
        <f>C20+C51</f>
        <v>2773.43314</v>
      </c>
      <c r="D17" s="47">
        <f>D20+D51</f>
        <v>-69070.36686000001</v>
      </c>
      <c r="F17" s="6"/>
    </row>
    <row r="18" spans="1:6" s="12" customFormat="1" ht="22.5" customHeight="1">
      <c r="A18" s="1" t="s">
        <v>10</v>
      </c>
      <c r="B18" s="47">
        <f>B45</f>
        <v>2265.6</v>
      </c>
      <c r="C18" s="47">
        <f>C45</f>
        <v>0</v>
      </c>
      <c r="D18" s="47">
        <f>D45</f>
        <v>-2265.6</v>
      </c>
      <c r="F18" s="38"/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56858.3</v>
      </c>
      <c r="C20" s="47">
        <f>C22+C28+C38+C47</f>
        <v>2773.43314</v>
      </c>
      <c r="D20" s="47">
        <f>C20-B20</f>
        <v>-54084.86686</v>
      </c>
    </row>
    <row r="21" spans="1:4" s="13" customFormat="1" ht="18.75">
      <c r="A21" s="1" t="s">
        <v>11</v>
      </c>
      <c r="B21" s="47">
        <f>B24+B41</f>
        <v>11785.7</v>
      </c>
      <c r="C21" s="47">
        <f>C24+C41</f>
        <v>18.93993</v>
      </c>
      <c r="D21" s="47">
        <f>D24+D41</f>
        <v>-11766.76007</v>
      </c>
    </row>
    <row r="22" spans="1:8" s="13" customFormat="1" ht="21" customHeight="1">
      <c r="A22" s="1" t="s">
        <v>28</v>
      </c>
      <c r="B22" s="47">
        <f>B23+B24+B25+B26+B27</f>
        <v>21215.100000000002</v>
      </c>
      <c r="C22" s="47">
        <f>C23+C24+C25+C26+C27</f>
        <v>0</v>
      </c>
      <c r="D22" s="47">
        <f>D23+D24+D25+D26+D27</f>
        <v>-21215.100000000002</v>
      </c>
      <c r="G22" s="43"/>
      <c r="H22" s="44"/>
    </row>
    <row r="23" spans="1:8" s="12" customFormat="1" ht="28.5" customHeight="1">
      <c r="A23" s="3" t="s">
        <v>33</v>
      </c>
      <c r="B23" s="31">
        <v>1906.2</v>
      </c>
      <c r="C23" s="31"/>
      <c r="D23" s="31">
        <f>C23-B23</f>
        <v>-1906.2</v>
      </c>
      <c r="G23" s="38"/>
      <c r="H23" s="38"/>
    </row>
    <row r="24" spans="1:8" s="12" customFormat="1" ht="32.25" customHeight="1">
      <c r="A24" s="20" t="s">
        <v>50</v>
      </c>
      <c r="B24" s="31">
        <v>11764.7</v>
      </c>
      <c r="C24" s="31"/>
      <c r="D24" s="31">
        <f>C24-B24</f>
        <v>-11764.7</v>
      </c>
      <c r="G24" s="38"/>
      <c r="H24" s="38"/>
    </row>
    <row r="25" spans="1:4" s="12" customFormat="1" ht="67.5" customHeight="1">
      <c r="A25" s="20" t="s">
        <v>51</v>
      </c>
      <c r="B25" s="31">
        <v>5310</v>
      </c>
      <c r="C25" s="31"/>
      <c r="D25" s="31">
        <f>C25-B25</f>
        <v>-5310</v>
      </c>
    </row>
    <row r="26" spans="1:4" s="12" customFormat="1" ht="120" customHeight="1">
      <c r="A26" s="20" t="s">
        <v>52</v>
      </c>
      <c r="B26" s="31">
        <f>2189.4+44.8</f>
        <v>2234.2000000000003</v>
      </c>
      <c r="C26" s="31"/>
      <c r="D26" s="31">
        <f>C26-B26</f>
        <v>-2234.2000000000003</v>
      </c>
    </row>
    <row r="27" spans="1:4" s="12" customFormat="1" ht="32.25" customHeight="1" hidden="1">
      <c r="A27" s="20">
        <v>5</v>
      </c>
      <c r="B27" s="31"/>
      <c r="C27" s="31"/>
      <c r="D27" s="31">
        <f>C27-B27</f>
        <v>0</v>
      </c>
    </row>
    <row r="28" spans="1:4" s="12" customFormat="1" ht="33.75" customHeight="1">
      <c r="A28" s="19" t="s">
        <v>15</v>
      </c>
      <c r="B28" s="47">
        <f>B29+B32+B30+B33+B34+B35+B36+B37+B31</f>
        <v>7072.3</v>
      </c>
      <c r="C28" s="47">
        <f>C29+C32+C30+C33+C34+C35+C36+C37+C31</f>
        <v>200</v>
      </c>
      <c r="D28" s="47">
        <f>D29+D32+D30+D33+D34+D35+D36+D37+D31</f>
        <v>-6872.3</v>
      </c>
    </row>
    <row r="29" spans="1:4" s="12" customFormat="1" ht="45" customHeight="1">
      <c r="A29" s="20" t="s">
        <v>53</v>
      </c>
      <c r="B29" s="31">
        <v>117.1</v>
      </c>
      <c r="C29" s="31"/>
      <c r="D29" s="31">
        <f aca="true" t="shared" si="0" ref="D29:D37">C29-B29</f>
        <v>-117.1</v>
      </c>
    </row>
    <row r="30" spans="1:4" s="12" customFormat="1" ht="45.75" customHeight="1">
      <c r="A30" s="20" t="s">
        <v>47</v>
      </c>
      <c r="B30" s="31">
        <v>221.8</v>
      </c>
      <c r="C30" s="31"/>
      <c r="D30" s="31">
        <f t="shared" si="0"/>
        <v>-221.8</v>
      </c>
    </row>
    <row r="31" spans="1:4" s="12" customFormat="1" ht="51" customHeight="1">
      <c r="A31" s="20" t="s">
        <v>54</v>
      </c>
      <c r="B31" s="31">
        <v>324.3</v>
      </c>
      <c r="C31" s="31"/>
      <c r="D31" s="31">
        <f t="shared" si="0"/>
        <v>-324.3</v>
      </c>
    </row>
    <row r="32" spans="1:4" s="12" customFormat="1" ht="33.75" customHeight="1">
      <c r="A32" s="20" t="s">
        <v>55</v>
      </c>
      <c r="B32" s="31">
        <v>1473</v>
      </c>
      <c r="C32" s="31"/>
      <c r="D32" s="31">
        <f>C32-B32</f>
        <v>-1473</v>
      </c>
    </row>
    <row r="33" spans="1:4" s="12" customFormat="1" ht="63.75" customHeight="1">
      <c r="A33" s="45" t="s">
        <v>67</v>
      </c>
      <c r="B33" s="31">
        <f>87+13.1</f>
        <v>100.1</v>
      </c>
      <c r="C33" s="31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68</v>
      </c>
      <c r="B34" s="31">
        <f>87+13.2</f>
        <v>100.2</v>
      </c>
      <c r="C34" s="31">
        <f>86.99611+13.00389</f>
        <v>100</v>
      </c>
      <c r="D34" s="31">
        <f t="shared" si="0"/>
        <v>-0.20000000000000284</v>
      </c>
    </row>
    <row r="35" spans="1:4" s="12" customFormat="1" ht="68.25" customHeight="1">
      <c r="A35" s="20" t="s">
        <v>69</v>
      </c>
      <c r="B35" s="31">
        <v>1198.1</v>
      </c>
      <c r="C35" s="31"/>
      <c r="D35" s="31">
        <f t="shared" si="0"/>
        <v>-1198.1</v>
      </c>
    </row>
    <row r="36" spans="1:4" s="12" customFormat="1" ht="83.25" customHeight="1">
      <c r="A36" s="20" t="s">
        <v>70</v>
      </c>
      <c r="B36" s="31">
        <v>3537.7</v>
      </c>
      <c r="C36" s="31"/>
      <c r="D36" s="31">
        <f t="shared" si="0"/>
        <v>-3537.7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28224.899999999998</v>
      </c>
      <c r="C38" s="47">
        <f>C39+C40+C41+C42+C43+C44+C45+C46</f>
        <v>2547.31523</v>
      </c>
      <c r="D38" s="47">
        <f aca="true" t="shared" si="1" ref="D38:D43">C38-B38</f>
        <v>-25677.584769999998</v>
      </c>
    </row>
    <row r="39" spans="1:4" s="12" customFormat="1" ht="82.5" customHeight="1">
      <c r="A39" s="3" t="s">
        <v>56</v>
      </c>
      <c r="B39" s="31">
        <v>7598</v>
      </c>
      <c r="C39" s="31"/>
      <c r="D39" s="31">
        <f t="shared" si="1"/>
        <v>-7598</v>
      </c>
    </row>
    <row r="40" spans="1:4" s="12" customFormat="1" ht="39.75" customHeight="1">
      <c r="A40" s="29" t="s">
        <v>57</v>
      </c>
      <c r="B40" s="31">
        <v>5124.3</v>
      </c>
      <c r="C40" s="31">
        <v>1918.25</v>
      </c>
      <c r="D40" s="31">
        <f t="shared" si="1"/>
        <v>-3206.05</v>
      </c>
    </row>
    <row r="41" spans="1:4" s="12" customFormat="1" ht="42.75" customHeight="1">
      <c r="A41" s="3" t="s">
        <v>58</v>
      </c>
      <c r="B41" s="31">
        <v>21</v>
      </c>
      <c r="C41" s="31">
        <v>18.93993</v>
      </c>
      <c r="D41" s="31">
        <f t="shared" si="1"/>
        <v>-2.0600699999999996</v>
      </c>
    </row>
    <row r="42" spans="1:4" s="12" customFormat="1" ht="57" customHeight="1">
      <c r="A42" s="3" t="s">
        <v>59</v>
      </c>
      <c r="B42" s="31">
        <v>354.5</v>
      </c>
      <c r="C42" s="31">
        <v>92.34333</v>
      </c>
      <c r="D42" s="31">
        <f t="shared" si="1"/>
        <v>-262.15667</v>
      </c>
    </row>
    <row r="43" spans="1:4" s="12" customFormat="1" ht="62.25" customHeight="1">
      <c r="A43" s="3" t="s">
        <v>60</v>
      </c>
      <c r="B43" s="31">
        <v>5992.7</v>
      </c>
      <c r="C43" s="31">
        <v>517.78197</v>
      </c>
      <c r="D43" s="31">
        <f t="shared" si="1"/>
        <v>-5474.91803</v>
      </c>
    </row>
    <row r="44" spans="1:6" s="12" customFormat="1" ht="178.5" customHeight="1">
      <c r="A44" s="3" t="s">
        <v>61</v>
      </c>
      <c r="B44" s="31">
        <f>11535.9-4667.1</f>
        <v>6868.799999999999</v>
      </c>
      <c r="C44" s="31"/>
      <c r="D44" s="31">
        <f aca="true" t="shared" si="2" ref="D44:D50">C44-B44</f>
        <v>-6868.799999999999</v>
      </c>
      <c r="F44" s="41"/>
    </row>
    <row r="45" spans="1:4" s="12" customFormat="1" ht="49.5" customHeight="1">
      <c r="A45" s="3" t="s">
        <v>62</v>
      </c>
      <c r="B45" s="31">
        <f>2987.2-721.6</f>
        <v>2265.6</v>
      </c>
      <c r="C45" s="31"/>
      <c r="D45" s="31">
        <f t="shared" si="2"/>
        <v>-2265.6</v>
      </c>
    </row>
    <row r="46" spans="1:4" s="12" customFormat="1" ht="46.5" customHeight="1" hidden="1">
      <c r="A46" s="29" t="s">
        <v>66</v>
      </c>
      <c r="B46" s="31">
        <f>105.1-105.1</f>
        <v>0</v>
      </c>
      <c r="C46" s="31"/>
      <c r="D46" s="31">
        <f t="shared" si="2"/>
        <v>0</v>
      </c>
    </row>
    <row r="47" spans="1:4" s="12" customFormat="1" ht="44.25" customHeight="1">
      <c r="A47" s="1" t="s">
        <v>45</v>
      </c>
      <c r="B47" s="47">
        <f>B48</f>
        <v>346</v>
      </c>
      <c r="C47" s="47">
        <f>C48</f>
        <v>26.117910000000002</v>
      </c>
      <c r="D47" s="31">
        <f t="shared" si="2"/>
        <v>-319.88209</v>
      </c>
    </row>
    <row r="48" spans="1:4" s="12" customFormat="1" ht="87.75" customHeight="1">
      <c r="A48" s="40" t="s">
        <v>63</v>
      </c>
      <c r="B48" s="31">
        <v>346</v>
      </c>
      <c r="C48" s="31">
        <f>15.06677+11.05114</f>
        <v>26.117910000000002</v>
      </c>
      <c r="D48" s="31">
        <f t="shared" si="2"/>
        <v>-319.88209</v>
      </c>
    </row>
    <row r="49" spans="1:4" s="12" customFormat="1" ht="51" customHeight="1" hidden="1">
      <c r="A49" s="46" t="s">
        <v>64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65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14985.5</v>
      </c>
      <c r="C51" s="47">
        <f>C54+C78+C81+C85+C89+C66</f>
        <v>0</v>
      </c>
      <c r="D51" s="47">
        <f>D54+D78+D81+D85+D89+D66</f>
        <v>-14985.5</v>
      </c>
    </row>
    <row r="52" spans="1:4" s="12" customFormat="1" ht="25.5" customHeight="1">
      <c r="A52" s="1" t="s">
        <v>9</v>
      </c>
      <c r="B52" s="47">
        <f>B66</f>
        <v>14985.5</v>
      </c>
      <c r="C52" s="47">
        <f>C66</f>
        <v>0</v>
      </c>
      <c r="D52" s="47">
        <f>D66</f>
        <v>-14985.5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65</v>
      </c>
      <c r="B66" s="47">
        <f>B67+B68+B69+B70+B71+B72+B73+B74+B75+B76+B77</f>
        <v>14985.5</v>
      </c>
      <c r="C66" s="47">
        <f>C67+C68+C69+C70+C71+C72+C73+C74+C75+C76+C77</f>
        <v>0</v>
      </c>
      <c r="D66" s="47">
        <f>D67+D68+D69+D70+D71+D72+D73+D74+D75+D76+D77</f>
        <v>-14985.5</v>
      </c>
    </row>
    <row r="67" spans="1:4" s="12" customFormat="1" ht="18.75" customHeight="1" hidden="1">
      <c r="A67" s="3" t="s">
        <v>16</v>
      </c>
      <c r="B67" s="49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49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49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49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49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49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49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49"/>
      <c r="C74" s="48"/>
      <c r="D74" s="31">
        <f t="shared" si="4"/>
        <v>0</v>
      </c>
    </row>
    <row r="75" spans="1:4" s="12" customFormat="1" ht="28.5" customHeight="1">
      <c r="A75" s="3" t="s">
        <v>24</v>
      </c>
      <c r="B75" s="49">
        <v>14985.5</v>
      </c>
      <c r="C75" s="48"/>
      <c r="D75" s="31">
        <f>C75-B75</f>
        <v>-14985.5</v>
      </c>
    </row>
    <row r="76" spans="1:4" s="12" customFormat="1" ht="18.75" customHeight="1" hidden="1">
      <c r="A76" s="3" t="s">
        <v>25</v>
      </c>
      <c r="B76" s="49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49"/>
      <c r="C77" s="48"/>
      <c r="D77" s="31">
        <f>B77-C77</f>
        <v>0</v>
      </c>
    </row>
    <row r="78" spans="1:4" s="12" customFormat="1" ht="76.5" customHeight="1" hidden="1">
      <c r="A78" s="1"/>
      <c r="B78" s="50">
        <f>B79+B80</f>
        <v>0</v>
      </c>
      <c r="C78" s="50">
        <f>C79+C80</f>
        <v>0</v>
      </c>
      <c r="D78" s="50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7">
        <f>B82+B83+B84</f>
        <v>0</v>
      </c>
      <c r="C81" s="47">
        <f>C82+C83+C84</f>
        <v>0</v>
      </c>
      <c r="D81" s="47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7">
        <f>B86+B87</f>
        <v>0</v>
      </c>
      <c r="C85" s="47">
        <f>C86+C87</f>
        <v>0</v>
      </c>
      <c r="D85" s="47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B93+B102</f>
        <v>19500</v>
      </c>
      <c r="C92" s="47">
        <f>C93+C102</f>
        <v>1781.1425</v>
      </c>
      <c r="D92" s="47">
        <f>D93+D102</f>
        <v>-17718.857500000002</v>
      </c>
      <c r="E92" s="12"/>
    </row>
    <row r="93" spans="1:5" s="5" customFormat="1" ht="36.75" customHeight="1">
      <c r="A93" s="26" t="s">
        <v>29</v>
      </c>
      <c r="B93" s="47">
        <f>B94+B95+B98+B99+B100+B101+B96+B97</f>
        <v>18432.7</v>
      </c>
      <c r="C93" s="47">
        <f>C94+C95+C98+C99+C100+C101+C96+C97</f>
        <v>1781.1425</v>
      </c>
      <c r="D93" s="47">
        <f>D94+D95+D98+D99+D100+D101+D96+D97</f>
        <v>-16651.557500000003</v>
      </c>
      <c r="E93" s="13"/>
    </row>
    <row r="94" spans="1:5" s="5" customFormat="1" ht="56.25" customHeight="1">
      <c r="A94" s="36" t="s">
        <v>46</v>
      </c>
      <c r="B94" s="31">
        <v>6564.8</v>
      </c>
      <c r="C94" s="31">
        <f>1002.958+478.6845</f>
        <v>1481.6425</v>
      </c>
      <c r="D94" s="31">
        <f aca="true" t="shared" si="6" ref="D94:D101">C94-B94</f>
        <v>-5083.1575</v>
      </c>
      <c r="E94" s="13"/>
    </row>
    <row r="95" spans="1:5" s="5" customFormat="1" ht="177.75" customHeight="1">
      <c r="A95" s="27" t="s">
        <v>75</v>
      </c>
      <c r="B95" s="31">
        <v>1374</v>
      </c>
      <c r="C95" s="31"/>
      <c r="D95" s="31">
        <f>C95-B95</f>
        <v>-1374</v>
      </c>
      <c r="E95" s="13"/>
    </row>
    <row r="96" spans="1:5" s="5" customFormat="1" ht="158.25" customHeight="1">
      <c r="A96" s="27" t="s">
        <v>78</v>
      </c>
      <c r="B96" s="31">
        <v>2976</v>
      </c>
      <c r="C96" s="31"/>
      <c r="D96" s="31">
        <f>C96-B96</f>
        <v>-2976</v>
      </c>
      <c r="E96" s="13"/>
    </row>
    <row r="97" spans="1:5" s="5" customFormat="1" ht="117.75" customHeight="1">
      <c r="A97" s="27" t="s">
        <v>79</v>
      </c>
      <c r="B97" s="31">
        <v>898.5</v>
      </c>
      <c r="C97" s="31">
        <v>299.5</v>
      </c>
      <c r="D97" s="31">
        <f>C97-B97</f>
        <v>-599</v>
      </c>
      <c r="E97" s="13"/>
    </row>
    <row r="98" spans="1:5" s="5" customFormat="1" ht="75.75" customHeight="1">
      <c r="A98" s="30" t="s">
        <v>71</v>
      </c>
      <c r="B98" s="31">
        <v>199.8</v>
      </c>
      <c r="C98" s="31"/>
      <c r="D98" s="31">
        <f t="shared" si="6"/>
        <v>-199.8</v>
      </c>
      <c r="E98" s="13"/>
    </row>
    <row r="99" spans="1:5" s="5" customFormat="1" ht="78.75" customHeight="1">
      <c r="A99" s="30" t="s">
        <v>76</v>
      </c>
      <c r="B99" s="48">
        <v>482.5</v>
      </c>
      <c r="C99" s="31"/>
      <c r="D99" s="31">
        <f t="shared" si="6"/>
        <v>-482.5</v>
      </c>
      <c r="E99" s="13"/>
    </row>
    <row r="100" spans="1:5" s="5" customFormat="1" ht="83.25" customHeight="1">
      <c r="A100" s="30" t="s">
        <v>77</v>
      </c>
      <c r="B100" s="48">
        <v>5937.1</v>
      </c>
      <c r="C100" s="31"/>
      <c r="D100" s="31">
        <f t="shared" si="6"/>
        <v>-5937.1</v>
      </c>
      <c r="E100" s="13"/>
    </row>
    <row r="101" spans="1:5" s="5" customFormat="1" ht="72.75" customHeight="1" hidden="1">
      <c r="A101" s="30" t="s">
        <v>48</v>
      </c>
      <c r="B101" s="51"/>
      <c r="C101" s="31"/>
      <c r="D101" s="31">
        <f t="shared" si="6"/>
        <v>0</v>
      </c>
      <c r="E101" s="13"/>
    </row>
    <row r="102" spans="1:5" s="5" customFormat="1" ht="39.75" customHeight="1">
      <c r="A102" s="1" t="s">
        <v>30</v>
      </c>
      <c r="B102" s="47">
        <f>B103+B104</f>
        <v>1067.3</v>
      </c>
      <c r="C102" s="47">
        <f>C103+C104</f>
        <v>0</v>
      </c>
      <c r="D102" s="47">
        <f>D103+D104</f>
        <v>-1067.3</v>
      </c>
      <c r="E102" s="13"/>
    </row>
    <row r="103" spans="1:5" s="5" customFormat="1" ht="75" customHeight="1">
      <c r="A103" s="28" t="s">
        <v>72</v>
      </c>
      <c r="B103" s="52">
        <v>599.9</v>
      </c>
      <c r="C103" s="52"/>
      <c r="D103" s="52">
        <f>SUM(C103-B103)</f>
        <v>-599.9</v>
      </c>
      <c r="E103" s="13"/>
    </row>
    <row r="104" spans="1:5" s="5" customFormat="1" ht="75" customHeight="1">
      <c r="A104" s="28" t="s">
        <v>80</v>
      </c>
      <c r="B104" s="52">
        <v>467.4</v>
      </c>
      <c r="C104" s="52"/>
      <c r="D104" s="52">
        <f>SUM(C104-B104)</f>
        <v>-467.4</v>
      </c>
      <c r="E104" s="13"/>
    </row>
    <row r="105" spans="1:5" ht="90" customHeight="1">
      <c r="A105" s="35" t="s">
        <v>32</v>
      </c>
      <c r="B105" s="34"/>
      <c r="C105" s="53" t="s">
        <v>31</v>
      </c>
      <c r="D105" s="54"/>
      <c r="E105" s="12"/>
    </row>
    <row r="106" spans="1:5" ht="42.75" customHeight="1">
      <c r="A106" s="14"/>
      <c r="B106" s="23"/>
      <c r="C106" s="14"/>
      <c r="D106" s="15"/>
      <c r="E106" s="16"/>
    </row>
    <row r="107" spans="1:5" ht="3.75" customHeight="1" hidden="1">
      <c r="A107" s="14"/>
      <c r="B107" s="23"/>
      <c r="C107" s="14"/>
      <c r="D107" s="15"/>
      <c r="E107" s="16"/>
    </row>
    <row r="108" ht="18.75" hidden="1">
      <c r="D108" s="17"/>
    </row>
    <row r="110" ht="14.25" customHeight="1">
      <c r="D110" s="18"/>
    </row>
    <row r="111" ht="18.75" hidden="1">
      <c r="D111" s="17"/>
    </row>
    <row r="112" ht="18.75" hidden="1">
      <c r="D112" s="17"/>
    </row>
    <row r="113" ht="18.75" hidden="1"/>
    <row r="114" ht="18.75" hidden="1"/>
    <row r="115" ht="18.75" hidden="1"/>
    <row r="116" spans="1:3" ht="18.75" hidden="1">
      <c r="A116" s="17"/>
      <c r="B116" s="24"/>
      <c r="C116" s="17"/>
    </row>
    <row r="117" ht="18.75" hidden="1">
      <c r="A117" s="7" t="s">
        <v>2</v>
      </c>
    </row>
    <row r="118" ht="18.75">
      <c r="B118" s="14"/>
    </row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2020-05-15T08:46:52Z</cp:lastPrinted>
  <dcterms:created xsi:type="dcterms:W3CDTF">2007-10-22T09:23:55Z</dcterms:created>
  <dcterms:modified xsi:type="dcterms:W3CDTF">2020-07-10T06:18:46Z</dcterms:modified>
  <cp:category/>
  <cp:version/>
  <cp:contentType/>
  <cp:contentStatus/>
</cp:coreProperties>
</file>