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<sst xmlns="http://schemas.openxmlformats.org/spreadsheetml/2006/main" count="110" uniqueCount="63">
  <si>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</si>
  <si>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</si>
  <si>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</si>
  <si>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</si>
  <si>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</si>
  <si>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</si>
  <si>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</si>
  <si>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</si>
  <si>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</si>
  <si>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</si>
  <si>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</si>
  <si>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</si>
  <si>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</si>
  <si>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</si>
  <si>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</si>
  <si>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</si>
  <si>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</si>
  <si>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</si>
  <si>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</si>
  <si>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</si>
  <si>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</si>
  <si>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</si>
  <si>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</si>
  <si>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</si>
  <si>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</si>
  <si>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</si>
  <si>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</si>
  <si>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</si>
  <si>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</si>
  <si>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</si>
  <si>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</si>
  <si>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</si>
  <si>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</si>
  <si>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</si>
  <si>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</si>
  <si>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</si>
  <si>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</si>
  <si>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</si>
  <si>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</si>
  <si>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</si>
  <si>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</si>
  <si>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</si>
  <si>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</si>
  <si>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</si>
  <si>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</si>
  <si>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</si>
  <si>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</si>
  <si>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</si>
  <si>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</si>
  <si>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</si>
  <si>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</si>
  <si>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</si>
  <si>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</si>
  <si>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</si>
  <si>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</si>
  <si>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</si>
  <si>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</si>
  <si>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</si>
  <si>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</si>
  <si>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2021 год</t>
  </si>
  <si>
    <t>на  1 июля  2021 года</t>
  </si>
  <si>
    <t>Факт   на 01.07.2021 г.</t>
  </si>
  <si>
    <t>Факт   на 01.07.2021г.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</si>
</sst>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zoomScale="80" zoomScaleNormal="80" zoomScaleSheetLayoutView="75" zoomScalePageLayoutView="0" workbookViewId="0" topLeftCell="A28">
      <selection activeCell="A42" sqref="A42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7" t="s">
        <v>10</v>
      </c>
      <c r="B1" s="37"/>
      <c r="C1" s="37"/>
      <c r="D1" s="37"/>
    </row>
    <row r="2" spans="1:4" ht="22.5">
      <c r="A2" s="37" t="s">
        <v>44</v>
      </c>
      <c r="B2" s="37"/>
      <c r="C2" s="37"/>
      <c r="D2" s="37"/>
    </row>
    <row r="3" spans="1:6" ht="22.5">
      <c r="A3" s="37" t="s">
        <v>60</v>
      </c>
      <c r="B3" s="37"/>
      <c r="C3" s="37"/>
      <c r="D3" s="37"/>
      <c r="E3" s="37"/>
      <c r="F3" s="37"/>
    </row>
    <row r="4" spans="1:7" ht="18.75" customHeight="1">
      <c r="A4" s="5"/>
      <c r="B4" s="38" t="s">
        <v>45</v>
      </c>
      <c r="C4" s="38"/>
      <c r="D4" s="38"/>
      <c r="E4" s="15"/>
      <c r="F4" s="15"/>
      <c r="G4" s="1"/>
    </row>
    <row r="5" spans="1:6" ht="16.5" customHeight="1">
      <c r="A5" s="36" t="s">
        <v>11</v>
      </c>
      <c r="B5" s="36" t="s">
        <v>59</v>
      </c>
      <c r="C5" s="36"/>
      <c r="D5" s="36"/>
      <c r="E5" s="3"/>
      <c r="F5" s="3"/>
    </row>
    <row r="6" spans="1:6" ht="3" customHeight="1">
      <c r="A6" s="36"/>
      <c r="B6" s="36"/>
      <c r="C6" s="36"/>
      <c r="D6" s="36"/>
      <c r="E6" s="3"/>
      <c r="F6" s="3"/>
    </row>
    <row r="7" spans="1:6" ht="21" customHeight="1">
      <c r="A7" s="36"/>
      <c r="B7" s="36" t="s">
        <v>50</v>
      </c>
      <c r="C7" s="36" t="s">
        <v>61</v>
      </c>
      <c r="D7" s="36" t="s">
        <v>0</v>
      </c>
      <c r="E7" s="3"/>
      <c r="F7" s="3"/>
    </row>
    <row r="8" spans="1:6" ht="21.75" customHeight="1">
      <c r="A8" s="14"/>
      <c r="B8" s="36"/>
      <c r="C8" s="36"/>
      <c r="D8" s="36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179222</v>
      </c>
      <c r="D11" s="22">
        <f>C11/B11*100</f>
        <v>62.01511225191377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60276.8</v>
      </c>
      <c r="D12" s="17">
        <f aca="true" t="shared" si="0" ref="D12:D29">C12/B12*100</f>
        <v>43.18490540083567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60276.8</v>
      </c>
      <c r="D14" s="18">
        <f t="shared" si="0"/>
        <v>43.18490540083567</v>
      </c>
    </row>
    <row r="15" spans="1:4" ht="25.5" customHeight="1">
      <c r="A15" s="11" t="s">
        <v>55</v>
      </c>
      <c r="B15" s="18">
        <v>27819.9</v>
      </c>
      <c r="C15" s="18">
        <v>13087.6</v>
      </c>
      <c r="D15" s="18">
        <f t="shared" si="0"/>
        <v>47.04402244436536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94698.7</v>
      </c>
      <c r="D16" s="17">
        <f t="shared" si="0"/>
        <v>148.70583321163468</v>
      </c>
    </row>
    <row r="17" spans="1:4" ht="48" customHeight="1">
      <c r="A17" s="11" t="s">
        <v>17</v>
      </c>
      <c r="B17" s="18">
        <v>5712.4</v>
      </c>
      <c r="C17" s="18">
        <v>4827.7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1852.8</v>
      </c>
      <c r="D18" s="18">
        <f t="shared" si="0"/>
        <v>129.24107142857144</v>
      </c>
    </row>
    <row r="19" spans="1:4" ht="24.75" customHeight="1">
      <c r="A19" s="11" t="s">
        <v>19</v>
      </c>
      <c r="B19" s="18">
        <v>56325.4</v>
      </c>
      <c r="C19" s="18">
        <v>86030.9</v>
      </c>
      <c r="D19" s="18">
        <f t="shared" si="0"/>
        <v>152.7390839656709</v>
      </c>
    </row>
    <row r="20" spans="1:4" ht="24.75" customHeight="1">
      <c r="A20" s="11" t="s">
        <v>53</v>
      </c>
      <c r="B20" s="18">
        <v>210.5</v>
      </c>
      <c r="C20" s="18">
        <v>1987.3</v>
      </c>
      <c r="D20" s="18">
        <f t="shared" si="0"/>
        <v>944.085510688836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7411.6</v>
      </c>
      <c r="D21" s="17">
        <f t="shared" si="0"/>
        <v>14.290699938877546</v>
      </c>
    </row>
    <row r="22" spans="1:4" ht="24.75" customHeight="1">
      <c r="A22" s="11" t="s">
        <v>39</v>
      </c>
      <c r="B22" s="18">
        <v>3534.2</v>
      </c>
      <c r="C22" s="18">
        <v>222.4</v>
      </c>
      <c r="D22" s="18">
        <f t="shared" si="0"/>
        <v>6.292796106615358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3453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3736.2</v>
      </c>
      <c r="D25" s="17">
        <f t="shared" si="0"/>
        <v>16.000308340613596</v>
      </c>
    </row>
    <row r="26" spans="1:4" ht="22.5" customHeight="1">
      <c r="A26" s="12" t="s">
        <v>23</v>
      </c>
      <c r="B26" s="17">
        <v>6054</v>
      </c>
      <c r="C26" s="17">
        <v>3747.3</v>
      </c>
      <c r="D26" s="17">
        <f t="shared" si="0"/>
        <v>61.89791873141724</v>
      </c>
    </row>
    <row r="27" spans="1:4" ht="22.5" customHeight="1">
      <c r="A27" s="21" t="s">
        <v>24</v>
      </c>
      <c r="B27" s="22">
        <v>16357.7</v>
      </c>
      <c r="C27" s="22">
        <v>14132.6</v>
      </c>
      <c r="D27" s="22">
        <f t="shared" si="0"/>
        <v>86.39723188467816</v>
      </c>
    </row>
    <row r="28" spans="1:4" ht="26.25" customHeight="1">
      <c r="A28" s="27" t="s">
        <v>48</v>
      </c>
      <c r="B28" s="24">
        <f>B27+B11</f>
        <v>305355</v>
      </c>
      <c r="C28" s="24">
        <f>C27+C11</f>
        <v>193354.6</v>
      </c>
      <c r="D28" s="24">
        <f t="shared" si="0"/>
        <v>63.32124903800494</v>
      </c>
    </row>
    <row r="29" spans="1:4" ht="38.25" customHeight="1">
      <c r="A29" s="13" t="s">
        <v>25</v>
      </c>
      <c r="B29" s="17">
        <f>B30+B31+B32+B33+B34+B35</f>
        <v>1093302.5</v>
      </c>
      <c r="C29" s="17">
        <f>C30+C31+C32+C33+C35</f>
        <v>577230</v>
      </c>
      <c r="D29" s="17">
        <f t="shared" si="0"/>
        <v>52.7969157666794</v>
      </c>
    </row>
    <row r="30" spans="1:4" ht="22.5" customHeight="1">
      <c r="A30" s="11" t="s">
        <v>26</v>
      </c>
      <c r="B30" s="18">
        <v>146828</v>
      </c>
      <c r="C30" s="18">
        <v>73414.1</v>
      </c>
      <c r="D30" s="18">
        <f>C30/B30*100</f>
        <v>50.0000681069006</v>
      </c>
    </row>
    <row r="31" spans="1:4" ht="22.5" customHeight="1">
      <c r="A31" s="11" t="s">
        <v>27</v>
      </c>
      <c r="B31" s="18">
        <v>76245.4</v>
      </c>
      <c r="C31" s="18">
        <v>32881.1</v>
      </c>
      <c r="D31" s="18">
        <f>C31/B31*100</f>
        <v>43.125355759167114</v>
      </c>
    </row>
    <row r="32" spans="1:4" ht="24.75" customHeight="1">
      <c r="A32" s="11" t="s">
        <v>28</v>
      </c>
      <c r="B32" s="18">
        <v>845873.4</v>
      </c>
      <c r="C32" s="18">
        <v>458169.7</v>
      </c>
      <c r="D32" s="18">
        <f>C32/B32*100</f>
        <v>54.16528052543087</v>
      </c>
    </row>
    <row r="33" spans="1:4" ht="21.75" customHeight="1">
      <c r="A33" s="11" t="s">
        <v>9</v>
      </c>
      <c r="B33" s="18">
        <v>26434</v>
      </c>
      <c r="C33" s="18">
        <v>14848.1</v>
      </c>
      <c r="D33" s="18">
        <f>C33/B33*100</f>
        <v>56.170462283422864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-2078.3</v>
      </c>
      <c r="C35" s="18">
        <v>-2083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1398657.5</v>
      </c>
      <c r="C36" s="24">
        <f>C28+C29</f>
        <v>770584.6</v>
      </c>
      <c r="D36" s="24">
        <f>C36/B36*100</f>
        <v>55.09458891830201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144969.6</v>
      </c>
      <c r="C38" s="18">
        <v>55424.7</v>
      </c>
      <c r="D38" s="18">
        <f aca="true" t="shared" si="1" ref="D38:D51">C38/B38*100</f>
        <v>38.23194655983047</v>
      </c>
    </row>
    <row r="39" spans="1:4" ht="23.25" customHeight="1">
      <c r="A39" s="11" t="s">
        <v>43</v>
      </c>
      <c r="B39" s="18">
        <v>2354.3</v>
      </c>
      <c r="C39" s="18">
        <v>923.8</v>
      </c>
      <c r="D39" s="18">
        <f t="shared" si="1"/>
        <v>39.23883957014823</v>
      </c>
    </row>
    <row r="40" spans="1:4" ht="46.5" customHeight="1">
      <c r="A40" s="11" t="s">
        <v>30</v>
      </c>
      <c r="B40" s="18">
        <v>8410.3</v>
      </c>
      <c r="C40" s="18">
        <v>3912.6</v>
      </c>
      <c r="D40" s="18">
        <f t="shared" si="1"/>
        <v>46.5215271750116</v>
      </c>
    </row>
    <row r="41" spans="1:4" ht="23.25" customHeight="1">
      <c r="A41" s="11" t="s">
        <v>4</v>
      </c>
      <c r="B41" s="18">
        <v>96873.2</v>
      </c>
      <c r="C41" s="18">
        <v>21246.6</v>
      </c>
      <c r="D41" s="18">
        <f t="shared" si="1"/>
        <v>21.93238171135051</v>
      </c>
    </row>
    <row r="42" spans="1:4" ht="23.25" customHeight="1">
      <c r="A42" s="11" t="s">
        <v>5</v>
      </c>
      <c r="B42" s="18">
        <v>67557.2</v>
      </c>
      <c r="C42" s="18">
        <v>13766.8</v>
      </c>
      <c r="D42" s="18">
        <f t="shared" si="1"/>
        <v>20.377990798908186</v>
      </c>
    </row>
    <row r="43" spans="1:4" ht="23.25" customHeight="1">
      <c r="A43" s="11" t="s">
        <v>6</v>
      </c>
      <c r="B43" s="18">
        <v>286.5</v>
      </c>
      <c r="C43" s="18">
        <v>159.5</v>
      </c>
      <c r="D43" s="18">
        <f t="shared" si="1"/>
        <v>55.67190226876091</v>
      </c>
    </row>
    <row r="44" spans="1:4" ht="22.5" customHeight="1">
      <c r="A44" s="11" t="s">
        <v>7</v>
      </c>
      <c r="B44" s="18">
        <v>593426.1</v>
      </c>
      <c r="C44" s="18">
        <v>297359.2</v>
      </c>
      <c r="D44" s="18">
        <f t="shared" si="1"/>
        <v>50.10888466145995</v>
      </c>
    </row>
    <row r="45" spans="1:4" ht="25.5" customHeight="1">
      <c r="A45" s="11" t="s">
        <v>31</v>
      </c>
      <c r="B45" s="18">
        <v>84312</v>
      </c>
      <c r="C45" s="18">
        <v>33900.1</v>
      </c>
      <c r="D45" s="18">
        <f t="shared" si="1"/>
        <v>40.20791820855869</v>
      </c>
    </row>
    <row r="46" spans="1:4" ht="24.75" customHeight="1">
      <c r="A46" s="11" t="s">
        <v>33</v>
      </c>
      <c r="B46" s="18">
        <v>49767.6</v>
      </c>
      <c r="C46" s="18">
        <v>29286.1</v>
      </c>
      <c r="D46" s="18">
        <f t="shared" si="1"/>
        <v>58.845714882775134</v>
      </c>
    </row>
    <row r="47" spans="1:4" ht="23.25" customHeight="1">
      <c r="A47" s="11" t="s">
        <v>8</v>
      </c>
      <c r="B47" s="18">
        <v>450664.5</v>
      </c>
      <c r="C47" s="18">
        <v>235424.5</v>
      </c>
      <c r="D47" s="18">
        <f t="shared" si="1"/>
        <v>52.23941535221878</v>
      </c>
    </row>
    <row r="48" spans="1:4" ht="21.75" customHeight="1">
      <c r="A48" s="11" t="s">
        <v>32</v>
      </c>
      <c r="B48" s="18">
        <v>1547.6</v>
      </c>
      <c r="C48" s="18">
        <v>557.8</v>
      </c>
      <c r="D48" s="18">
        <f t="shared" si="1"/>
        <v>36.04290514344792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42" t="s">
        <v>36</v>
      </c>
      <c r="B51" s="24">
        <f>SUM(B38+B39+B40+B41+B42+B43+B44+B45+B46+B47+B48+B50)</f>
        <v>1500168.9</v>
      </c>
      <c r="C51" s="24">
        <f>SUM(C38+C39+C40+C41+C42+C43+C44+C45+C46+C47+C48+C50)</f>
        <v>691961.7</v>
      </c>
      <c r="D51" s="24">
        <f t="shared" si="1"/>
        <v>46.12558625898724</v>
      </c>
    </row>
    <row r="52" spans="1:61" s="2" customFormat="1" ht="24.75" customHeight="1">
      <c r="A52" s="12" t="s">
        <v>37</v>
      </c>
      <c r="B52" s="17">
        <f>B36-B51</f>
        <v>-101511.3999999999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78622.90000000002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5" t="s">
        <v>57</v>
      </c>
      <c r="B55" s="35"/>
      <c r="C55" s="35"/>
      <c r="D55" s="35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SheetLayoutView="75" zoomScalePageLayoutView="0" workbookViewId="0" topLeftCell="A31">
      <selection activeCell="A39" sqref="A39:A40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7" t="s">
        <v>10</v>
      </c>
      <c r="B1" s="37"/>
      <c r="C1" s="37"/>
      <c r="D1" s="37"/>
    </row>
    <row r="2" spans="1:4" ht="16.5" customHeight="1">
      <c r="A2" s="37" t="s">
        <v>58</v>
      </c>
      <c r="B2" s="37"/>
      <c r="C2" s="37"/>
      <c r="D2" s="37"/>
    </row>
    <row r="3" spans="1:4" ht="22.5">
      <c r="A3" s="37" t="s">
        <v>60</v>
      </c>
      <c r="B3" s="37"/>
      <c r="C3" s="37"/>
      <c r="D3" s="37"/>
    </row>
    <row r="4" spans="1:6" ht="15.75" customHeight="1">
      <c r="A4" s="5"/>
      <c r="B4" s="39" t="s">
        <v>45</v>
      </c>
      <c r="C4" s="39"/>
      <c r="D4" s="39"/>
      <c r="F4" s="1"/>
    </row>
    <row r="5" spans="1:4" s="3" customFormat="1" ht="16.5" customHeight="1">
      <c r="A5" s="36" t="s">
        <v>11</v>
      </c>
      <c r="B5" s="36" t="s">
        <v>59</v>
      </c>
      <c r="C5" s="36"/>
      <c r="D5" s="36"/>
    </row>
    <row r="6" spans="1:4" s="3" customFormat="1" ht="14.25" customHeight="1">
      <c r="A6" s="36"/>
      <c r="B6" s="36"/>
      <c r="C6" s="36"/>
      <c r="D6" s="36"/>
    </row>
    <row r="7" spans="1:4" s="3" customFormat="1" ht="38.25" customHeight="1">
      <c r="A7" s="36"/>
      <c r="B7" s="36" t="s">
        <v>50</v>
      </c>
      <c r="C7" s="36" t="s">
        <v>62</v>
      </c>
      <c r="D7" s="36" t="s">
        <v>0</v>
      </c>
    </row>
    <row r="8" spans="1:4" s="3" customFormat="1" ht="42" customHeight="1" hidden="1" thickBot="1">
      <c r="A8" s="14"/>
      <c r="B8" s="36"/>
      <c r="C8" s="36"/>
      <c r="D8" s="36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133262.80000000002</v>
      </c>
      <c r="D11" s="17">
        <f>C11/B11*100</f>
        <v>60.010258179186714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52722.7</v>
      </c>
      <c r="D12" s="17">
        <f aca="true" t="shared" si="0" ref="D12:D34">C12/B12*100</f>
        <v>43.168938951667506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52722.7</v>
      </c>
      <c r="D14" s="18">
        <f t="shared" si="0"/>
        <v>43.168938951667506</v>
      </c>
    </row>
    <row r="15" spans="1:4" s="3" customFormat="1" ht="24.75" customHeight="1">
      <c r="A15" s="20" t="s">
        <v>55</v>
      </c>
      <c r="B15" s="18">
        <v>27819.9</v>
      </c>
      <c r="C15" s="18">
        <v>13087.6</v>
      </c>
      <c r="D15" s="18">
        <f>C15/B15*100</f>
        <v>47.04402244436536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60286.3</v>
      </c>
      <c r="D16" s="17">
        <f t="shared" si="0"/>
        <v>146.4973585602574</v>
      </c>
    </row>
    <row r="17" spans="1:4" s="3" customFormat="1" ht="47.25" customHeight="1">
      <c r="A17" s="20" t="s">
        <v>17</v>
      </c>
      <c r="B17" s="18">
        <v>5712.4</v>
      </c>
      <c r="C17" s="18">
        <v>4827.7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1852.8</v>
      </c>
      <c r="D18" s="18">
        <f t="shared" si="0"/>
        <v>129.24107142857144</v>
      </c>
    </row>
    <row r="19" spans="1:4" s="3" customFormat="1" ht="23.25" customHeight="1">
      <c r="A19" s="20" t="s">
        <v>19</v>
      </c>
      <c r="B19" s="18">
        <v>33795.3</v>
      </c>
      <c r="C19" s="18">
        <v>51618.5</v>
      </c>
      <c r="D19" s="18">
        <f t="shared" si="0"/>
        <v>152.73869443384137</v>
      </c>
    </row>
    <row r="20" spans="1:4" s="3" customFormat="1" ht="23.25" customHeight="1">
      <c r="A20" s="20" t="s">
        <v>53</v>
      </c>
      <c r="B20" s="18">
        <v>210.5</v>
      </c>
      <c r="C20" s="18">
        <v>1987.3</v>
      </c>
      <c r="D20" s="18">
        <f t="shared" si="0"/>
        <v>944.085510688836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3453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3453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3713.2</v>
      </c>
      <c r="D26" s="17">
        <f t="shared" si="0"/>
        <v>62.033479234187574</v>
      </c>
    </row>
    <row r="27" spans="1:4" s="3" customFormat="1" ht="22.5" customHeight="1">
      <c r="A27" s="33" t="s">
        <v>24</v>
      </c>
      <c r="B27" s="17">
        <v>13143.5</v>
      </c>
      <c r="C27" s="17">
        <v>11913.8</v>
      </c>
      <c r="D27" s="17">
        <f t="shared" si="0"/>
        <v>90.64404458477574</v>
      </c>
    </row>
    <row r="28" spans="1:4" s="8" customFormat="1" ht="25.5" customHeight="1">
      <c r="A28" s="33" t="s">
        <v>48</v>
      </c>
      <c r="B28" s="17">
        <f>B11+B27</f>
        <v>235210.19999999998</v>
      </c>
      <c r="C28" s="17">
        <f>C11+C27</f>
        <v>145176.6</v>
      </c>
      <c r="D28" s="17">
        <f t="shared" si="0"/>
        <v>61.722068175614844</v>
      </c>
    </row>
    <row r="29" spans="1:4" s="3" customFormat="1" ht="49.5" customHeight="1">
      <c r="A29" s="33" t="s">
        <v>47</v>
      </c>
      <c r="B29" s="17">
        <f>B30+B36+B35</f>
        <v>1090946</v>
      </c>
      <c r="C29" s="17">
        <f>C30+C36+C35</f>
        <v>576304</v>
      </c>
      <c r="D29" s="17">
        <f t="shared" si="0"/>
        <v>52.82607938431416</v>
      </c>
    </row>
    <row r="30" spans="1:4" s="3" customFormat="1" ht="25.5" customHeight="1">
      <c r="A30" s="33" t="s">
        <v>46</v>
      </c>
      <c r="B30" s="17">
        <f>B31+B32+B33+B34</f>
        <v>1093024.3</v>
      </c>
      <c r="C30" s="17">
        <f>C31+C32+C33+C34</f>
        <v>578387</v>
      </c>
      <c r="D30" s="17">
        <f t="shared" si="0"/>
        <v>52.916206894942775</v>
      </c>
    </row>
    <row r="31" spans="1:4" s="3" customFormat="1" ht="22.5" customHeight="1">
      <c r="A31" s="20" t="s">
        <v>26</v>
      </c>
      <c r="B31" s="18">
        <v>146828</v>
      </c>
      <c r="C31" s="18">
        <v>73414.1</v>
      </c>
      <c r="D31" s="18">
        <f t="shared" si="0"/>
        <v>50.0000681069006</v>
      </c>
    </row>
    <row r="32" spans="1:4" s="3" customFormat="1" ht="21.75" customHeight="1">
      <c r="A32" s="20" t="s">
        <v>27</v>
      </c>
      <c r="B32" s="18">
        <v>76245.4</v>
      </c>
      <c r="C32" s="18">
        <v>32881.1</v>
      </c>
      <c r="D32" s="18">
        <f t="shared" si="0"/>
        <v>43.125355759167114</v>
      </c>
    </row>
    <row r="33" spans="1:4" s="3" customFormat="1" ht="22.5" customHeight="1">
      <c r="A33" s="20" t="s">
        <v>28</v>
      </c>
      <c r="B33" s="18">
        <v>843516.9</v>
      </c>
      <c r="C33" s="18">
        <v>457243.7</v>
      </c>
      <c r="D33" s="18">
        <f t="shared" si="0"/>
        <v>54.20682146380232</v>
      </c>
    </row>
    <row r="34" spans="1:4" s="3" customFormat="1" ht="22.5" customHeight="1">
      <c r="A34" s="20" t="s">
        <v>9</v>
      </c>
      <c r="B34" s="18">
        <v>26434</v>
      </c>
      <c r="C34" s="18">
        <v>14848.1</v>
      </c>
      <c r="D34" s="18">
        <f t="shared" si="0"/>
        <v>56.170462283422864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-2078.3</v>
      </c>
      <c r="C36" s="18">
        <v>-2083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1326156.2</v>
      </c>
      <c r="C37" s="24">
        <f>C28+C29</f>
        <v>721480.6</v>
      </c>
      <c r="D37" s="24">
        <f>C37/B37*100</f>
        <v>54.40389299541034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80296.4</v>
      </c>
      <c r="C39" s="18">
        <v>27833.2</v>
      </c>
      <c r="D39" s="18">
        <f aca="true" t="shared" si="1" ref="D39:D51">C39/B39*100</f>
        <v>34.66307331337396</v>
      </c>
    </row>
    <row r="40" spans="1:4" s="3" customFormat="1" ht="48" customHeight="1">
      <c r="A40" s="20" t="s">
        <v>30</v>
      </c>
      <c r="B40" s="18">
        <v>8143.4</v>
      </c>
      <c r="C40" s="18">
        <v>3890.3</v>
      </c>
      <c r="D40" s="18">
        <f t="shared" si="1"/>
        <v>47.77242920647396</v>
      </c>
    </row>
    <row r="41" spans="1:4" s="3" customFormat="1" ht="23.25" customHeight="1">
      <c r="A41" s="20" t="s">
        <v>4</v>
      </c>
      <c r="B41" s="18">
        <v>93995.1</v>
      </c>
      <c r="C41" s="18">
        <v>21032.4</v>
      </c>
      <c r="D41" s="18">
        <f t="shared" si="1"/>
        <v>22.37606002866107</v>
      </c>
    </row>
    <row r="42" spans="1:4" s="3" customFormat="1" ht="24.75" customHeight="1">
      <c r="A42" s="20" t="s">
        <v>5</v>
      </c>
      <c r="B42" s="18">
        <v>33245.4</v>
      </c>
      <c r="C42" s="18">
        <v>2816.9</v>
      </c>
      <c r="D42" s="18">
        <f t="shared" si="1"/>
        <v>8.473051910941063</v>
      </c>
    </row>
    <row r="43" spans="1:4" s="3" customFormat="1" ht="22.5" customHeight="1">
      <c r="A43" s="20" t="s">
        <v>6</v>
      </c>
      <c r="B43" s="18">
        <v>286.5</v>
      </c>
      <c r="C43" s="18">
        <v>159.5</v>
      </c>
      <c r="D43" s="18">
        <f t="shared" si="1"/>
        <v>55.67190226876091</v>
      </c>
    </row>
    <row r="44" spans="1:4" s="3" customFormat="1" ht="21.75" customHeight="1">
      <c r="A44" s="20" t="s">
        <v>7</v>
      </c>
      <c r="B44" s="18">
        <v>593273.6</v>
      </c>
      <c r="C44" s="18">
        <v>297328.2</v>
      </c>
      <c r="D44" s="18">
        <f t="shared" si="1"/>
        <v>50.11653982243606</v>
      </c>
    </row>
    <row r="45" spans="1:4" s="3" customFormat="1" ht="22.5" customHeight="1">
      <c r="A45" s="20" t="s">
        <v>49</v>
      </c>
      <c r="B45" s="18">
        <v>48279.2</v>
      </c>
      <c r="C45" s="18">
        <v>18366.5</v>
      </c>
      <c r="D45" s="18">
        <f t="shared" si="1"/>
        <v>38.04226250642099</v>
      </c>
    </row>
    <row r="46" spans="1:4" s="3" customFormat="1" ht="24.75" customHeight="1">
      <c r="A46" s="20" t="s">
        <v>33</v>
      </c>
      <c r="B46" s="18">
        <v>49767.6</v>
      </c>
      <c r="C46" s="18">
        <v>29286.1</v>
      </c>
      <c r="D46" s="18">
        <f t="shared" si="1"/>
        <v>58.845714882775134</v>
      </c>
    </row>
    <row r="47" spans="1:4" s="3" customFormat="1" ht="23.25" customHeight="1">
      <c r="A47" s="20" t="s">
        <v>8</v>
      </c>
      <c r="B47" s="18">
        <v>449423.4</v>
      </c>
      <c r="C47" s="18">
        <v>234816.4</v>
      </c>
      <c r="D47" s="18">
        <f t="shared" si="1"/>
        <v>52.24836980005936</v>
      </c>
    </row>
    <row r="48" spans="1:4" s="3" customFormat="1" ht="23.25" customHeight="1">
      <c r="A48" s="20" t="s">
        <v>32</v>
      </c>
      <c r="B48" s="18">
        <v>1181.5</v>
      </c>
      <c r="C48" s="18">
        <v>498.9</v>
      </c>
      <c r="D48" s="18">
        <f t="shared" si="1"/>
        <v>42.22598391874735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53163.6</v>
      </c>
      <c r="C50" s="18">
        <v>36596.5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1411055.7</v>
      </c>
      <c r="C51" s="25">
        <f>SUM(C39+C40+C41+C42+C43+C44+C45+C46+C47+C48+C50)</f>
        <v>672624.9</v>
      </c>
      <c r="D51" s="25">
        <f t="shared" si="1"/>
        <v>47.66820331755862</v>
      </c>
    </row>
    <row r="52" spans="1:4" s="4" customFormat="1" ht="22.5" customHeight="1">
      <c r="A52" s="20" t="s">
        <v>37</v>
      </c>
      <c r="B52" s="17">
        <f>B37-B51</f>
        <v>-84899.5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48855.69999999995</v>
      </c>
      <c r="D53" s="17"/>
    </row>
    <row r="54" spans="1:4" ht="20.25">
      <c r="A54" s="40" t="s">
        <v>56</v>
      </c>
      <c r="B54" s="40"/>
      <c r="C54" s="40"/>
      <c r="D54" s="40"/>
    </row>
    <row r="56" spans="1:4" ht="20.25">
      <c r="A56" s="40"/>
      <c r="B56" s="41"/>
      <c r="C56" s="41"/>
      <c r="D56" s="41"/>
    </row>
  </sheetData>
  <sheetProtection/>
  <mergeCells count="11">
    <mergeCell ref="A1:D1"/>
    <mergeCell ref="A2:D2"/>
    <mergeCell ref="A3:D3"/>
    <mergeCell ref="B5:D6"/>
    <mergeCell ref="A5:A7"/>
    <mergeCell ref="B4:D4"/>
    <mergeCell ref="A56:D56"/>
    <mergeCell ref="A54:D54"/>
    <mergeCell ref="B7:B8"/>
    <mergeCell ref="C7:C8"/>
    <mergeCell ref="D7:D8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2021-07-09T12:11:57Z</cp:lastPrinted>
  <dcterms:created xsi:type="dcterms:W3CDTF">2010-07-06T11:11:47Z</dcterms:created>
  <dcterms:modified xsi:type="dcterms:W3CDTF">2021-07-09T12:12:00Z</dcterms:modified>
  <cp:category/>
  <cp:version/>
  <cp:contentType/>
  <cp:contentStatus/>
</cp:coreProperties>
</file>