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1"/>
  </bookViews>
  <sheets>
    <sheet name="консолидр.б-т" sheetId="1" r:id="rId1"/>
    <sheet name="муниц.р-н" sheetId="2" r:id="rId2"/>
    <sheet name="Лист3" sheetId="3" r:id="rId3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<sst xmlns="http://schemas.openxmlformats.org/spreadsheetml/2006/main" count="110" uniqueCount="62">
  <si>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</si>
  <si>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</si>
  <si>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</si>
  <si>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</si>
  <si>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</si>
  <si>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</si>
  <si>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</si>
  <si>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</si>
  <si>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</si>
  <si>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</si>
  <si>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</si>
  <si>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</si>
  <si>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</si>
  <si>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</si>
  <si>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</si>
  <si>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</si>
  <si>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</si>
  <si>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</si>
  <si>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</si>
  <si>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</si>
  <si>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</si>
  <si>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</si>
  <si>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</si>
  <si>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</si>
  <si>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</si>
  <si>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</si>
  <si>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</si>
  <si>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</si>
  <si>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</si>
  <si>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</si>
  <si>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</si>
  <si>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</si>
  <si>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</si>
  <si>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</si>
  <si>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</si>
  <si>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</si>
  <si>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</si>
  <si>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</si>
  <si>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</si>
  <si>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</si>
  <si>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</si>
  <si>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</si>
  <si>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</si>
  <si>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</si>
  <si>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</si>
  <si>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</si>
  <si>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</si>
  <si>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</si>
  <si>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</si>
  <si>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</si>
  <si>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</si>
  <si>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</si>
  <si>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</si>
  <si>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</si>
  <si>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</si>
  <si>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</si>
  <si>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</si>
  <si>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</si>
  <si>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</si>
  <si>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2021 год</t>
  </si>
  <si>
    <t>на  1 марта  2021 года</t>
  </si>
  <si>
    <t>Факт   на 01.03.2021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</si>
</sst>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"/>
  <sheetViews>
    <sheetView zoomScale="80" zoomScaleNormal="80" zoomScaleSheetLayoutView="75" zoomScalePageLayoutView="0" workbookViewId="0" topLeftCell="A28">
      <selection activeCell="C46" sqref="C46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7" t="s">
        <v>10</v>
      </c>
      <c r="B1" s="37"/>
      <c r="C1" s="37"/>
      <c r="D1" s="37"/>
    </row>
    <row r="2" spans="1:4" ht="22.5">
      <c r="A2" s="37" t="s">
        <v>44</v>
      </c>
      <c r="B2" s="37"/>
      <c r="C2" s="37"/>
      <c r="D2" s="37"/>
    </row>
    <row r="3" spans="1:6" ht="22.5">
      <c r="A3" s="37" t="s">
        <v>60</v>
      </c>
      <c r="B3" s="37"/>
      <c r="C3" s="37"/>
      <c r="D3" s="37"/>
      <c r="E3" s="37"/>
      <c r="F3" s="37"/>
    </row>
    <row r="4" spans="1:7" ht="18.75" customHeight="1">
      <c r="A4" s="5"/>
      <c r="B4" s="38" t="s">
        <v>45</v>
      </c>
      <c r="C4" s="38"/>
      <c r="D4" s="38"/>
      <c r="E4" s="15"/>
      <c r="F4" s="15"/>
      <c r="G4" s="1"/>
    </row>
    <row r="5" spans="1:6" ht="16.5" customHeight="1">
      <c r="A5" s="36" t="s">
        <v>11</v>
      </c>
      <c r="B5" s="36" t="s">
        <v>59</v>
      </c>
      <c r="C5" s="36"/>
      <c r="D5" s="36"/>
      <c r="E5" s="3"/>
      <c r="F5" s="3"/>
    </row>
    <row r="6" spans="1:6" ht="3" customHeight="1">
      <c r="A6" s="36"/>
      <c r="B6" s="36"/>
      <c r="C6" s="36"/>
      <c r="D6" s="36"/>
      <c r="E6" s="3"/>
      <c r="F6" s="3"/>
    </row>
    <row r="7" spans="1:6" ht="21" customHeight="1">
      <c r="A7" s="36"/>
      <c r="B7" s="36" t="s">
        <v>50</v>
      </c>
      <c r="C7" s="36" t="s">
        <v>61</v>
      </c>
      <c r="D7" s="36" t="s">
        <v>0</v>
      </c>
      <c r="E7" s="3"/>
      <c r="F7" s="3"/>
    </row>
    <row r="8" spans="1:6" ht="21.75" customHeight="1">
      <c r="A8" s="14"/>
      <c r="B8" s="36"/>
      <c r="C8" s="36"/>
      <c r="D8" s="36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288997.3</v>
      </c>
      <c r="C11" s="22">
        <f>C12+C15+C16+C21+C26</f>
        <v>29615.1</v>
      </c>
      <c r="D11" s="22">
        <f>C11/B11*100</f>
        <v>10.24753518458477</v>
      </c>
    </row>
    <row r="12" spans="1:4" ht="23.25" customHeight="1">
      <c r="A12" s="12" t="s">
        <v>13</v>
      </c>
      <c r="B12" s="17">
        <f>B13+B14</f>
        <v>139578.4</v>
      </c>
      <c r="C12" s="17">
        <f>C13+C14</f>
        <v>14144.9</v>
      </c>
      <c r="D12" s="17">
        <f aca="true" t="shared" si="0" ref="D12:D29">C12/B12*100</f>
        <v>10.134017870959976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139578.4</v>
      </c>
      <c r="C14" s="18">
        <v>14144.9</v>
      </c>
      <c r="D14" s="18">
        <f t="shared" si="0"/>
        <v>10.134017870959976</v>
      </c>
    </row>
    <row r="15" spans="1:4" ht="25.5" customHeight="1">
      <c r="A15" s="11" t="s">
        <v>55</v>
      </c>
      <c r="B15" s="18">
        <v>27819.9</v>
      </c>
      <c r="C15" s="18">
        <v>2146.4</v>
      </c>
      <c r="D15" s="18">
        <f t="shared" si="0"/>
        <v>7.715340457729898</v>
      </c>
    </row>
    <row r="16" spans="1:4" s="2" customFormat="1" ht="26.25" customHeight="1">
      <c r="A16" s="12" t="s">
        <v>16</v>
      </c>
      <c r="B16" s="17">
        <f>B17+B18+B19+B20</f>
        <v>63681.9</v>
      </c>
      <c r="C16" s="17">
        <f>C17+C18+C19+C20</f>
        <v>9811</v>
      </c>
      <c r="D16" s="17">
        <f t="shared" si="0"/>
        <v>15.406261433782598</v>
      </c>
    </row>
    <row r="17" spans="1:4" ht="48" customHeight="1">
      <c r="A17" s="11" t="s">
        <v>17</v>
      </c>
      <c r="B17" s="18">
        <v>5712.4</v>
      </c>
      <c r="C17" s="18">
        <v>450.9</v>
      </c>
      <c r="D17" s="18">
        <v>0</v>
      </c>
    </row>
    <row r="18" spans="1:4" ht="48" customHeight="1">
      <c r="A18" s="11" t="s">
        <v>18</v>
      </c>
      <c r="B18" s="18">
        <v>1433.6</v>
      </c>
      <c r="C18" s="18">
        <v>1750.9</v>
      </c>
      <c r="D18" s="18">
        <f t="shared" si="0"/>
        <v>122.13309151785717</v>
      </c>
    </row>
    <row r="19" spans="1:4" ht="24.75" customHeight="1">
      <c r="A19" s="11" t="s">
        <v>19</v>
      </c>
      <c r="B19" s="18">
        <v>56325.4</v>
      </c>
      <c r="C19" s="18">
        <v>7156.7</v>
      </c>
      <c r="D19" s="18">
        <f t="shared" si="0"/>
        <v>12.705990547781285</v>
      </c>
    </row>
    <row r="20" spans="1:4" ht="24.75" customHeight="1">
      <c r="A20" s="11" t="s">
        <v>53</v>
      </c>
      <c r="B20" s="18">
        <v>210.5</v>
      </c>
      <c r="C20" s="18">
        <v>452.5</v>
      </c>
      <c r="D20" s="18">
        <f t="shared" si="0"/>
        <v>214.96437054631826</v>
      </c>
    </row>
    <row r="21" spans="1:4" ht="25.5" customHeight="1">
      <c r="A21" s="12" t="s">
        <v>20</v>
      </c>
      <c r="B21" s="17">
        <f>B22+B23+B24+B25</f>
        <v>51863.1</v>
      </c>
      <c r="C21" s="17">
        <f>C22+C24+C25</f>
        <v>2309</v>
      </c>
      <c r="D21" s="17">
        <f t="shared" si="0"/>
        <v>4.452105639655169</v>
      </c>
    </row>
    <row r="22" spans="1:4" ht="24.75" customHeight="1">
      <c r="A22" s="11" t="s">
        <v>39</v>
      </c>
      <c r="B22" s="18">
        <v>3534.2</v>
      </c>
      <c r="C22" s="18">
        <v>129.1</v>
      </c>
      <c r="D22" s="18">
        <f t="shared" si="0"/>
        <v>3.6528775960613435</v>
      </c>
    </row>
    <row r="23" spans="1:4" ht="23.25" customHeight="1">
      <c r="A23" s="11" t="s">
        <v>21</v>
      </c>
      <c r="B23" s="18"/>
      <c r="C23" s="18"/>
      <c r="D23" s="18">
        <v>0</v>
      </c>
    </row>
    <row r="24" spans="1:4" ht="25.5" customHeight="1">
      <c r="A24" s="11" t="s">
        <v>22</v>
      </c>
      <c r="B24" s="18">
        <v>24978.1</v>
      </c>
      <c r="C24" s="18">
        <v>1189.1</v>
      </c>
      <c r="D24" s="18">
        <v>0</v>
      </c>
    </row>
    <row r="25" spans="1:4" ht="25.5" customHeight="1">
      <c r="A25" s="11" t="s">
        <v>40</v>
      </c>
      <c r="B25" s="18">
        <v>23350.8</v>
      </c>
      <c r="C25" s="18">
        <v>990.8</v>
      </c>
      <c r="D25" s="17">
        <f t="shared" si="0"/>
        <v>4.243109443787793</v>
      </c>
    </row>
    <row r="26" spans="1:4" ht="22.5" customHeight="1">
      <c r="A26" s="12" t="s">
        <v>23</v>
      </c>
      <c r="B26" s="17">
        <v>6054</v>
      </c>
      <c r="C26" s="17">
        <v>1203.8</v>
      </c>
      <c r="D26" s="17">
        <f t="shared" si="0"/>
        <v>19.88437396762471</v>
      </c>
    </row>
    <row r="27" spans="1:4" ht="22.5" customHeight="1">
      <c r="A27" s="21" t="s">
        <v>24</v>
      </c>
      <c r="B27" s="22">
        <v>16071.2</v>
      </c>
      <c r="C27" s="22">
        <v>1163.6</v>
      </c>
      <c r="D27" s="22">
        <f t="shared" si="0"/>
        <v>7.240280750659564</v>
      </c>
    </row>
    <row r="28" spans="1:4" ht="26.25" customHeight="1">
      <c r="A28" s="27" t="s">
        <v>48</v>
      </c>
      <c r="B28" s="24">
        <f>B27+B11</f>
        <v>305068.5</v>
      </c>
      <c r="C28" s="24">
        <f>C27+C11</f>
        <v>30778.699999999997</v>
      </c>
      <c r="D28" s="24">
        <f t="shared" si="0"/>
        <v>10.089111134056775</v>
      </c>
    </row>
    <row r="29" spans="1:4" ht="38.25" customHeight="1">
      <c r="A29" s="13" t="s">
        <v>25</v>
      </c>
      <c r="B29" s="17">
        <f>B30+B31+B32+B33+B34+B35</f>
        <v>1113726.9</v>
      </c>
      <c r="C29" s="17">
        <f>C30+C31+C32+C33+C35</f>
        <v>167411.00000000003</v>
      </c>
      <c r="D29" s="17">
        <f t="shared" si="0"/>
        <v>15.031602451193379</v>
      </c>
    </row>
    <row r="30" spans="1:4" ht="22.5" customHeight="1">
      <c r="A30" s="11" t="s">
        <v>26</v>
      </c>
      <c r="B30" s="18">
        <v>146828</v>
      </c>
      <c r="C30" s="18">
        <v>24471.4</v>
      </c>
      <c r="D30" s="18">
        <f>C30/B30*100</f>
        <v>16.66671207126706</v>
      </c>
    </row>
    <row r="31" spans="1:4" ht="22.5" customHeight="1">
      <c r="A31" s="11" t="s">
        <v>27</v>
      </c>
      <c r="B31" s="18">
        <v>81820.2</v>
      </c>
      <c r="C31" s="18">
        <v>1698.9</v>
      </c>
      <c r="D31" s="18">
        <f>C31/B31*100</f>
        <v>2.076382115907808</v>
      </c>
    </row>
    <row r="32" spans="1:4" ht="24.75" customHeight="1">
      <c r="A32" s="11" t="s">
        <v>28</v>
      </c>
      <c r="B32" s="18">
        <v>860382.2</v>
      </c>
      <c r="C32" s="18">
        <v>139724.1</v>
      </c>
      <c r="D32" s="18">
        <f>C32/B32*100</f>
        <v>16.239771115673943</v>
      </c>
    </row>
    <row r="33" spans="1:4" ht="21.75" customHeight="1">
      <c r="A33" s="11" t="s">
        <v>9</v>
      </c>
      <c r="B33" s="18">
        <v>24696.5</v>
      </c>
      <c r="C33" s="18">
        <v>3427</v>
      </c>
      <c r="D33" s="18">
        <f>C33/B33*100</f>
        <v>13.876460227157693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0</v>
      </c>
      <c r="C35" s="18">
        <v>-1910.4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1418795.4</v>
      </c>
      <c r="C36" s="24">
        <f>C28+C29</f>
        <v>198189.7</v>
      </c>
      <c r="D36" s="24">
        <f>C36/B36*100</f>
        <v>13.968871057800161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140114.5</v>
      </c>
      <c r="C38" s="18">
        <v>12093.7</v>
      </c>
      <c r="D38" s="18">
        <f aca="true" t="shared" si="1" ref="D38:D51">C38/B38*100</f>
        <v>8.631297974156851</v>
      </c>
    </row>
    <row r="39" spans="1:4" ht="23.25" customHeight="1">
      <c r="A39" s="11" t="s">
        <v>43</v>
      </c>
      <c r="B39" s="18">
        <v>2354.3</v>
      </c>
      <c r="C39" s="18">
        <v>213.5</v>
      </c>
      <c r="D39" s="18">
        <f t="shared" si="1"/>
        <v>9.068512933780742</v>
      </c>
    </row>
    <row r="40" spans="1:4" ht="46.5" customHeight="1">
      <c r="A40" s="11" t="s">
        <v>30</v>
      </c>
      <c r="B40" s="18">
        <v>8065.3</v>
      </c>
      <c r="C40" s="18">
        <v>1276.2</v>
      </c>
      <c r="D40" s="18">
        <f t="shared" si="1"/>
        <v>15.823341971160405</v>
      </c>
    </row>
    <row r="41" spans="1:4" ht="23.25" customHeight="1">
      <c r="A41" s="11" t="s">
        <v>4</v>
      </c>
      <c r="B41" s="18">
        <v>63886</v>
      </c>
      <c r="C41" s="18">
        <v>921.7</v>
      </c>
      <c r="D41" s="18">
        <f t="shared" si="1"/>
        <v>1.4427261058760918</v>
      </c>
    </row>
    <row r="42" spans="1:4" ht="23.25" customHeight="1">
      <c r="A42" s="11" t="s">
        <v>5</v>
      </c>
      <c r="B42" s="18">
        <v>48032.8</v>
      </c>
      <c r="C42" s="18">
        <v>2642.6</v>
      </c>
      <c r="D42" s="18">
        <f t="shared" si="1"/>
        <v>5.501657200912709</v>
      </c>
    </row>
    <row r="43" spans="1:4" ht="23.25" customHeight="1">
      <c r="A43" s="11" t="s">
        <v>6</v>
      </c>
      <c r="B43" s="18">
        <v>286.5</v>
      </c>
      <c r="C43" s="18">
        <v>21.4</v>
      </c>
      <c r="D43" s="18">
        <f t="shared" si="1"/>
        <v>7.469458987783595</v>
      </c>
    </row>
    <row r="44" spans="1:4" ht="22.5" customHeight="1">
      <c r="A44" s="11" t="s">
        <v>7</v>
      </c>
      <c r="B44" s="18">
        <v>593741</v>
      </c>
      <c r="C44" s="18">
        <v>87414.1</v>
      </c>
      <c r="D44" s="18">
        <f t="shared" si="1"/>
        <v>14.722597900431333</v>
      </c>
    </row>
    <row r="45" spans="1:4" ht="25.5" customHeight="1">
      <c r="A45" s="11" t="s">
        <v>31</v>
      </c>
      <c r="B45" s="18">
        <v>74268.6</v>
      </c>
      <c r="C45" s="18">
        <v>8256.9</v>
      </c>
      <c r="D45" s="18">
        <f t="shared" si="1"/>
        <v>11.117619020689764</v>
      </c>
    </row>
    <row r="46" spans="1:4" ht="24.75" customHeight="1">
      <c r="A46" s="11" t="s">
        <v>33</v>
      </c>
      <c r="B46" s="18">
        <v>36809.4</v>
      </c>
      <c r="C46" s="18">
        <v>1587.6</v>
      </c>
      <c r="D46" s="18">
        <f t="shared" si="1"/>
        <v>4.31302873722473</v>
      </c>
    </row>
    <row r="47" spans="1:4" ht="23.25" customHeight="1">
      <c r="A47" s="11" t="s">
        <v>8</v>
      </c>
      <c r="B47" s="18">
        <v>466531.4</v>
      </c>
      <c r="C47" s="18">
        <v>69896</v>
      </c>
      <c r="D47" s="18">
        <f t="shared" si="1"/>
        <v>14.982056941933596</v>
      </c>
    </row>
    <row r="48" spans="1:4" ht="21.75" customHeight="1">
      <c r="A48" s="11" t="s">
        <v>32</v>
      </c>
      <c r="B48" s="18">
        <v>1547.6</v>
      </c>
      <c r="C48" s="18">
        <v>27</v>
      </c>
      <c r="D48" s="18">
        <f t="shared" si="1"/>
        <v>1.7446368570690103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11" t="s">
        <v>36</v>
      </c>
      <c r="B51" s="17">
        <f>SUM(B38+B39+B40+B41+B42+B43+B44+B45+B46+B47+B48+B50)</f>
        <v>1435637.4</v>
      </c>
      <c r="C51" s="17">
        <f>SUM(C38+C39+C40+C41+C42+C43+C44+C45+C46+C47+C48+C50)</f>
        <v>184350.7</v>
      </c>
      <c r="D51" s="17">
        <f t="shared" si="1"/>
        <v>12.841034929850673</v>
      </c>
    </row>
    <row r="52" spans="1:61" s="2" customFormat="1" ht="24.75" customHeight="1">
      <c r="A52" s="12" t="s">
        <v>37</v>
      </c>
      <c r="B52" s="17">
        <f>B36-B51</f>
        <v>-16842</v>
      </c>
      <c r="C52" s="17">
        <f>C36-C51</f>
        <v>13839</v>
      </c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/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5" t="s">
        <v>57</v>
      </c>
      <c r="B55" s="35"/>
      <c r="C55" s="35"/>
      <c r="D55" s="35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80" zoomScaleNormal="80" zoomScaleSheetLayoutView="75" zoomScalePageLayoutView="0" workbookViewId="0" topLeftCell="A31">
      <selection activeCell="C50" sqref="C50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7" t="s">
        <v>10</v>
      </c>
      <c r="B1" s="37"/>
      <c r="C1" s="37"/>
      <c r="D1" s="37"/>
    </row>
    <row r="2" spans="1:4" ht="16.5" customHeight="1">
      <c r="A2" s="37" t="s">
        <v>58</v>
      </c>
      <c r="B2" s="37"/>
      <c r="C2" s="37"/>
      <c r="D2" s="37"/>
    </row>
    <row r="3" spans="1:4" ht="22.5">
      <c r="A3" s="37" t="s">
        <v>60</v>
      </c>
      <c r="B3" s="37"/>
      <c r="C3" s="37"/>
      <c r="D3" s="37"/>
    </row>
    <row r="4" spans="1:6" ht="15.75" customHeight="1">
      <c r="A4" s="5"/>
      <c r="B4" s="41" t="s">
        <v>45</v>
      </c>
      <c r="C4" s="41"/>
      <c r="D4" s="41"/>
      <c r="F4" s="1"/>
    </row>
    <row r="5" spans="1:4" s="3" customFormat="1" ht="16.5" customHeight="1">
      <c r="A5" s="36" t="s">
        <v>11</v>
      </c>
      <c r="B5" s="36" t="s">
        <v>59</v>
      </c>
      <c r="C5" s="36"/>
      <c r="D5" s="36"/>
    </row>
    <row r="6" spans="1:4" s="3" customFormat="1" ht="14.25" customHeight="1">
      <c r="A6" s="36"/>
      <c r="B6" s="36"/>
      <c r="C6" s="36"/>
      <c r="D6" s="36"/>
    </row>
    <row r="7" spans="1:4" s="3" customFormat="1" ht="38.25" customHeight="1">
      <c r="A7" s="36"/>
      <c r="B7" s="36" t="s">
        <v>50</v>
      </c>
      <c r="C7" s="36" t="s">
        <v>61</v>
      </c>
      <c r="D7" s="36" t="s">
        <v>0</v>
      </c>
    </row>
    <row r="8" spans="1:4" s="3" customFormat="1" ht="42" customHeight="1" hidden="1" thickBot="1">
      <c r="A8" s="14"/>
      <c r="B8" s="36"/>
      <c r="C8" s="36"/>
      <c r="D8" s="36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222066.69999999998</v>
      </c>
      <c r="C11" s="17">
        <f>C12+C15+C16+C21+C26</f>
        <v>23856.5</v>
      </c>
      <c r="D11" s="17">
        <f>C11/B11*100</f>
        <v>10.742943448972763</v>
      </c>
    </row>
    <row r="12" spans="1:4" s="3" customFormat="1" ht="24.75" customHeight="1">
      <c r="A12" s="33" t="s">
        <v>13</v>
      </c>
      <c r="B12" s="17">
        <f>B13+B14</f>
        <v>122131.1</v>
      </c>
      <c r="C12" s="17">
        <f>C13+C14</f>
        <v>12376.8</v>
      </c>
      <c r="D12" s="17">
        <f aca="true" t="shared" si="0" ref="D12:D34">C12/B12*100</f>
        <v>10.134028105863289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122131.1</v>
      </c>
      <c r="C14" s="18">
        <v>12376.8</v>
      </c>
      <c r="D14" s="18">
        <f t="shared" si="0"/>
        <v>10.134028105863289</v>
      </c>
    </row>
    <row r="15" spans="1:4" s="3" customFormat="1" ht="24.75" customHeight="1">
      <c r="A15" s="20" t="s">
        <v>55</v>
      </c>
      <c r="B15" s="18">
        <v>27819.9</v>
      </c>
      <c r="C15" s="18">
        <v>2146.4</v>
      </c>
      <c r="D15" s="18">
        <f>C15/B15*100</f>
        <v>7.715340457729898</v>
      </c>
    </row>
    <row r="16" spans="1:4" s="4" customFormat="1" ht="23.25" customHeight="1">
      <c r="A16" s="33" t="s">
        <v>16</v>
      </c>
      <c r="B16" s="17">
        <f>B17+B18+B19+B20</f>
        <v>41151.8</v>
      </c>
      <c r="C16" s="17">
        <f>C17+C18+C19+C20</f>
        <v>6948.3</v>
      </c>
      <c r="D16" s="17">
        <f t="shared" si="0"/>
        <v>16.88455912013569</v>
      </c>
    </row>
    <row r="17" spans="1:4" s="3" customFormat="1" ht="47.25" customHeight="1">
      <c r="A17" s="20" t="s">
        <v>17</v>
      </c>
      <c r="B17" s="18">
        <v>5712.4</v>
      </c>
      <c r="C17" s="18">
        <v>450.9</v>
      </c>
      <c r="D17" s="18">
        <v>0</v>
      </c>
    </row>
    <row r="18" spans="1:4" s="3" customFormat="1" ht="44.25" customHeight="1">
      <c r="A18" s="20" t="s">
        <v>18</v>
      </c>
      <c r="B18" s="18">
        <v>1433.6</v>
      </c>
      <c r="C18" s="18">
        <v>1750.9</v>
      </c>
      <c r="D18" s="18">
        <f t="shared" si="0"/>
        <v>122.13309151785717</v>
      </c>
    </row>
    <row r="19" spans="1:4" s="3" customFormat="1" ht="23.25" customHeight="1">
      <c r="A19" s="20" t="s">
        <v>19</v>
      </c>
      <c r="B19" s="18">
        <v>33795.3</v>
      </c>
      <c r="C19" s="18">
        <v>4294</v>
      </c>
      <c r="D19" s="18">
        <f t="shared" si="0"/>
        <v>12.705908809804914</v>
      </c>
    </row>
    <row r="20" spans="1:4" s="3" customFormat="1" ht="23.25" customHeight="1">
      <c r="A20" s="20" t="s">
        <v>53</v>
      </c>
      <c r="B20" s="18">
        <v>210.5</v>
      </c>
      <c r="C20" s="18">
        <v>452.5</v>
      </c>
      <c r="D20" s="18">
        <f t="shared" si="0"/>
        <v>214.96437054631826</v>
      </c>
    </row>
    <row r="21" spans="1:4" s="3" customFormat="1" ht="23.25" customHeight="1">
      <c r="A21" s="33" t="s">
        <v>20</v>
      </c>
      <c r="B21" s="17">
        <f>B22+B23+B24+B25</f>
        <v>24978.1</v>
      </c>
      <c r="C21" s="17">
        <f>C22+C23+C24+C25</f>
        <v>1189.1</v>
      </c>
      <c r="D21" s="17">
        <v>0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>
        <v>0</v>
      </c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>
        <v>0</v>
      </c>
    </row>
    <row r="24" spans="1:4" s="3" customFormat="1" ht="25.5" customHeight="1">
      <c r="A24" s="20" t="s">
        <v>22</v>
      </c>
      <c r="B24" s="18">
        <v>24978.1</v>
      </c>
      <c r="C24" s="18">
        <v>1189.1</v>
      </c>
      <c r="D24" s="18">
        <v>0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>
        <v>0</v>
      </c>
    </row>
    <row r="26" spans="1:4" s="3" customFormat="1" ht="23.25" customHeight="1">
      <c r="A26" s="33" t="s">
        <v>23</v>
      </c>
      <c r="B26" s="17">
        <v>5985.8</v>
      </c>
      <c r="C26" s="17">
        <v>1195.9</v>
      </c>
      <c r="D26" s="17">
        <f t="shared" si="0"/>
        <v>19.978950182097634</v>
      </c>
    </row>
    <row r="27" spans="1:4" s="3" customFormat="1" ht="22.5" customHeight="1">
      <c r="A27" s="33" t="s">
        <v>24</v>
      </c>
      <c r="B27" s="17">
        <v>12975.6</v>
      </c>
      <c r="C27" s="17">
        <v>1087.9</v>
      </c>
      <c r="D27" s="17">
        <f t="shared" si="0"/>
        <v>8.384198033231606</v>
      </c>
    </row>
    <row r="28" spans="1:4" s="8" customFormat="1" ht="25.5" customHeight="1">
      <c r="A28" s="33" t="s">
        <v>48</v>
      </c>
      <c r="B28" s="17">
        <f>B11+B27</f>
        <v>235042.3</v>
      </c>
      <c r="C28" s="17">
        <f>C11+C27</f>
        <v>24944.4</v>
      </c>
      <c r="D28" s="17">
        <f t="shared" si="0"/>
        <v>10.612728006831112</v>
      </c>
    </row>
    <row r="29" spans="1:4" s="3" customFormat="1" ht="49.5" customHeight="1">
      <c r="A29" s="33" t="s">
        <v>47</v>
      </c>
      <c r="B29" s="17">
        <f>B30+B36+B35</f>
        <v>1111370.4</v>
      </c>
      <c r="C29" s="17">
        <f>C30+C36+C35</f>
        <v>167195.30000000002</v>
      </c>
      <c r="D29" s="17">
        <f t="shared" si="0"/>
        <v>15.04406631668434</v>
      </c>
    </row>
    <row r="30" spans="1:4" s="3" customFormat="1" ht="25.5" customHeight="1">
      <c r="A30" s="33" t="s">
        <v>46</v>
      </c>
      <c r="B30" s="17">
        <f>B31+B32+B33+B34</f>
        <v>1111370.4</v>
      </c>
      <c r="C30" s="17">
        <f>C31+C32+C33+C34</f>
        <v>169105.7</v>
      </c>
      <c r="D30" s="17">
        <f t="shared" si="0"/>
        <v>15.215962203060297</v>
      </c>
    </row>
    <row r="31" spans="1:4" s="3" customFormat="1" ht="22.5" customHeight="1">
      <c r="A31" s="20" t="s">
        <v>26</v>
      </c>
      <c r="B31" s="18">
        <v>146828</v>
      </c>
      <c r="C31" s="18">
        <v>24471.4</v>
      </c>
      <c r="D31" s="18">
        <f t="shared" si="0"/>
        <v>16.66671207126706</v>
      </c>
    </row>
    <row r="32" spans="1:4" s="3" customFormat="1" ht="21.75" customHeight="1">
      <c r="A32" s="20" t="s">
        <v>27</v>
      </c>
      <c r="B32" s="18">
        <v>81820.2</v>
      </c>
      <c r="C32" s="18">
        <v>1698.9</v>
      </c>
      <c r="D32" s="18">
        <f t="shared" si="0"/>
        <v>2.076382115907808</v>
      </c>
    </row>
    <row r="33" spans="1:4" s="3" customFormat="1" ht="22.5" customHeight="1">
      <c r="A33" s="20" t="s">
        <v>28</v>
      </c>
      <c r="B33" s="18">
        <v>858025.7</v>
      </c>
      <c r="C33" s="18">
        <v>139508.4</v>
      </c>
      <c r="D33" s="18">
        <f t="shared" si="0"/>
        <v>16.25923326072867</v>
      </c>
    </row>
    <row r="34" spans="1:4" s="3" customFormat="1" ht="22.5" customHeight="1">
      <c r="A34" s="20" t="s">
        <v>9</v>
      </c>
      <c r="B34" s="18">
        <v>24696.5</v>
      </c>
      <c r="C34" s="18">
        <v>3427</v>
      </c>
      <c r="D34" s="18">
        <f t="shared" si="0"/>
        <v>13.876460227157693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0</v>
      </c>
      <c r="C36" s="18">
        <v>-1910.4</v>
      </c>
      <c r="D36" s="18">
        <v>0</v>
      </c>
    </row>
    <row r="37" spans="1:4" s="4" customFormat="1" ht="24.75" customHeight="1">
      <c r="A37" s="33" t="s">
        <v>29</v>
      </c>
      <c r="B37" s="17">
        <f>B28+B29</f>
        <v>1346412.7</v>
      </c>
      <c r="C37" s="17">
        <f>C28+C29</f>
        <v>192139.7</v>
      </c>
      <c r="D37" s="17">
        <f>C37/B37*100</f>
        <v>14.270490764087418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77076</v>
      </c>
      <c r="C39" s="18">
        <v>6695.9</v>
      </c>
      <c r="D39" s="18">
        <f aca="true" t="shared" si="1" ref="D39:D51">C39/B39*100</f>
        <v>8.687399449893611</v>
      </c>
    </row>
    <row r="40" spans="1:4" s="3" customFormat="1" ht="48" customHeight="1">
      <c r="A40" s="20" t="s">
        <v>30</v>
      </c>
      <c r="B40" s="18">
        <v>7851</v>
      </c>
      <c r="C40" s="18">
        <v>1275.7</v>
      </c>
      <c r="D40" s="18">
        <f t="shared" si="1"/>
        <v>16.248885492293976</v>
      </c>
    </row>
    <row r="41" spans="1:4" s="3" customFormat="1" ht="23.25" customHeight="1">
      <c r="A41" s="20" t="s">
        <v>4</v>
      </c>
      <c r="B41" s="18">
        <v>61308</v>
      </c>
      <c r="C41" s="18">
        <v>894.2</v>
      </c>
      <c r="D41" s="18">
        <f t="shared" si="1"/>
        <v>1.4585372218960007</v>
      </c>
    </row>
    <row r="42" spans="1:4" s="3" customFormat="1" ht="24.75" customHeight="1">
      <c r="A42" s="20" t="s">
        <v>5</v>
      </c>
      <c r="B42" s="18">
        <v>20296.1</v>
      </c>
      <c r="C42" s="18">
        <v>71.2</v>
      </c>
      <c r="D42" s="18">
        <f t="shared" si="1"/>
        <v>0.3508063125428038</v>
      </c>
    </row>
    <row r="43" spans="1:4" s="3" customFormat="1" ht="22.5" customHeight="1">
      <c r="A43" s="20" t="s">
        <v>6</v>
      </c>
      <c r="B43" s="18">
        <v>286.5</v>
      </c>
      <c r="C43" s="18">
        <v>21.4</v>
      </c>
      <c r="D43" s="18">
        <f t="shared" si="1"/>
        <v>7.469458987783595</v>
      </c>
    </row>
    <row r="44" spans="1:4" s="3" customFormat="1" ht="21.75" customHeight="1">
      <c r="A44" s="20" t="s">
        <v>7</v>
      </c>
      <c r="B44" s="18">
        <v>593597</v>
      </c>
      <c r="C44" s="18">
        <v>87414.1</v>
      </c>
      <c r="D44" s="18">
        <f t="shared" si="1"/>
        <v>14.726169438187862</v>
      </c>
    </row>
    <row r="45" spans="1:4" s="3" customFormat="1" ht="22.5" customHeight="1">
      <c r="A45" s="20" t="s">
        <v>49</v>
      </c>
      <c r="B45" s="18">
        <v>42285.3</v>
      </c>
      <c r="C45" s="18">
        <v>4402</v>
      </c>
      <c r="D45" s="18">
        <f t="shared" si="1"/>
        <v>10.410237127323207</v>
      </c>
    </row>
    <row r="46" spans="1:4" s="3" customFormat="1" ht="24.75" customHeight="1">
      <c r="A46" s="20" t="s">
        <v>33</v>
      </c>
      <c r="B46" s="18">
        <v>36809.4</v>
      </c>
      <c r="C46" s="18">
        <v>1587.6</v>
      </c>
      <c r="D46" s="18">
        <f t="shared" si="1"/>
        <v>4.31302873722473</v>
      </c>
    </row>
    <row r="47" spans="1:4" s="3" customFormat="1" ht="23.25" customHeight="1">
      <c r="A47" s="20" t="s">
        <v>8</v>
      </c>
      <c r="B47" s="18">
        <v>465308.3</v>
      </c>
      <c r="C47" s="18">
        <v>69705.8</v>
      </c>
      <c r="D47" s="18">
        <f t="shared" si="1"/>
        <v>14.980562349736722</v>
      </c>
    </row>
    <row r="48" spans="1:4" s="3" customFormat="1" ht="23.25" customHeight="1">
      <c r="A48" s="20" t="s">
        <v>32</v>
      </c>
      <c r="B48" s="18">
        <v>1181.5</v>
      </c>
      <c r="C48" s="18">
        <v>18.9</v>
      </c>
      <c r="D48" s="18">
        <f t="shared" si="1"/>
        <v>1.599661447312738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52913.6</v>
      </c>
      <c r="C50" s="18">
        <v>11408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1358912.7000000002</v>
      </c>
      <c r="C51" s="25">
        <f>SUM(C39+C40+C41+C42+C43+C44+C45+C46+C47+C48+C50)</f>
        <v>183494.80000000002</v>
      </c>
      <c r="D51" s="25">
        <f t="shared" si="1"/>
        <v>13.50306020394099</v>
      </c>
    </row>
    <row r="52" spans="1:4" s="4" customFormat="1" ht="22.5" customHeight="1">
      <c r="A52" s="20" t="s">
        <v>37</v>
      </c>
      <c r="B52" s="17">
        <f>B37-B51</f>
        <v>-12500.000000000233</v>
      </c>
      <c r="C52" s="17">
        <f>C37-C51</f>
        <v>8644.899999999994</v>
      </c>
      <c r="D52" s="17"/>
    </row>
    <row r="53" spans="1:4" s="4" customFormat="1" ht="26.25" customHeight="1">
      <c r="A53" s="20" t="s">
        <v>38</v>
      </c>
      <c r="B53" s="17"/>
      <c r="C53" s="17"/>
      <c r="D53" s="17"/>
    </row>
    <row r="54" spans="1:4" ht="20.25">
      <c r="A54" s="39" t="s">
        <v>56</v>
      </c>
      <c r="B54" s="39"/>
      <c r="C54" s="39"/>
      <c r="D54" s="39"/>
    </row>
    <row r="56" spans="1:4" ht="20.25">
      <c r="A56" s="39"/>
      <c r="B56" s="40"/>
      <c r="C56" s="40"/>
      <c r="D56" s="40"/>
    </row>
  </sheetData>
  <sheetProtection/>
  <mergeCells count="11">
    <mergeCell ref="B4:D4"/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2021-03-12T08:57:17Z</cp:lastPrinted>
  <dcterms:created xsi:type="dcterms:W3CDTF">2010-07-06T11:11:47Z</dcterms:created>
  <dcterms:modified xsi:type="dcterms:W3CDTF">2021-03-12T10:02:29Z</dcterms:modified>
  <cp:category/>
  <cp:version/>
  <cp:contentType/>
  <cp:contentStatus/>
</cp:coreProperties>
</file>