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0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<sst xmlns="http://schemas.openxmlformats.org/spreadsheetml/2006/main" count="270" uniqueCount="72">
  <si>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</si>
  <si>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</si>
  <si>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</si>
  <si>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</si>
  <si>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</si>
  <si>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</si>
  <si>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</si>
  <si>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</si>
  <si>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</si>
  <si>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</si>
  <si>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</si>
  <si>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</si>
  <si>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</si>
  <si>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</si>
  <si>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</si>
  <si>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</si>
  <si>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</si>
  <si>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</si>
  <si>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</si>
  <si>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</si>
  <si>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</si>
  <si>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</si>
  <si>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</si>
  <si>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</si>
  <si>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</si>
  <si>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</si>
  <si>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</si>
  <si>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</si>
  <si>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</si>
  <si>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</si>
  <si>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</si>
  <si>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</si>
  <si>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</si>
  <si>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</si>
  <si>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</si>
  <si>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</si>
  <si>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</si>
  <si>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</si>
  <si>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</si>
  <si>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</si>
  <si>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</si>
  <si>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</si>
  <si>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</si>
  <si>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</si>
  <si>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</si>
  <si>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</si>
  <si>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</si>
  <si>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</si>
  <si>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</si>
  <si>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</si>
  <si>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</si>
  <si>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</si>
  <si>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</si>
  <si>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</si>
  <si>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</si>
  <si>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</si>
  <si>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</si>
  <si>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</si>
  <si>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</si>
  <si>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</si>
  <si>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</si>
  <si>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</si>
  <si>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</si>
  <si>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</si>
  <si>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</si>
  <si>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</si>
  <si>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</si>
  <si>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</si>
  <si>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</si>
  <si>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</si>
  <si>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01.06.2021 года</t>
  </si>
  <si>
    <t>по состоянию на 01.06.2021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</si>
</sst>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/>
    </xf>
    <xf numFmtId="174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wrapText="1"/>
    </xf>
    <xf numFmtId="172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4" fontId="1" fillId="33" borderId="11" xfId="0" applyNumberFormat="1" applyFont="1" applyFill="1" applyBorder="1" applyAlignment="1">
      <alignment horizontal="right"/>
    </xf>
    <xf numFmtId="174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 wrapText="1"/>
    </xf>
    <xf numFmtId="172" fontId="13" fillId="33" borderId="11" xfId="0" applyNumberFormat="1" applyFont="1" applyFill="1" applyBorder="1" applyAlignment="1">
      <alignment horizontal="center" wrapText="1"/>
    </xf>
    <xf numFmtId="17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2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4" fontId="1" fillId="35" borderId="11" xfId="0" applyNumberFormat="1" applyFont="1" applyFill="1" applyBorder="1" applyAlignment="1">
      <alignment/>
    </xf>
    <xf numFmtId="174" fontId="1" fillId="35" borderId="11" xfId="0" applyNumberFormat="1" applyFont="1" applyFill="1" applyBorder="1" applyAlignment="1">
      <alignment wrapText="1"/>
    </xf>
    <xf numFmtId="174" fontId="1" fillId="35" borderId="11" xfId="0" applyNumberFormat="1" applyFont="1" applyFill="1" applyBorder="1" applyAlignment="1">
      <alignment horizontal="center"/>
    </xf>
    <xf numFmtId="174" fontId="1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4" fontId="1" fillId="35" borderId="11" xfId="0" applyNumberFormat="1" applyFont="1" applyFill="1" applyBorder="1" applyAlignment="1">
      <alignment horizontal="right" vertical="center" wrapText="1"/>
    </xf>
    <xf numFmtId="174" fontId="1" fillId="35" borderId="11" xfId="0" applyNumberFormat="1" applyFont="1" applyFill="1" applyBorder="1" applyAlignment="1">
      <alignment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4" fillId="0" borderId="14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" sqref="D3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74" t="s">
        <v>45</v>
      </c>
      <c r="E1" s="74"/>
      <c r="F1" s="74"/>
      <c r="G1" s="74"/>
      <c r="H1" s="75"/>
    </row>
    <row r="2" spans="2:8" ht="18" customHeight="1">
      <c r="B2" s="5"/>
      <c r="C2" s="5"/>
      <c r="D2" s="74" t="s">
        <v>71</v>
      </c>
      <c r="E2" s="74"/>
      <c r="F2" s="74"/>
      <c r="G2" s="74"/>
      <c r="H2" s="76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77" t="s">
        <v>14</v>
      </c>
      <c r="B4" s="77"/>
      <c r="C4" s="78" t="s">
        <v>15</v>
      </c>
      <c r="D4" s="80" t="s">
        <v>16</v>
      </c>
      <c r="E4" s="80" t="s">
        <v>17</v>
      </c>
      <c r="F4" s="80" t="s">
        <v>18</v>
      </c>
      <c r="G4" s="80" t="s">
        <v>19</v>
      </c>
      <c r="H4" s="80" t="s">
        <v>20</v>
      </c>
      <c r="I4" s="84" t="s">
        <v>21</v>
      </c>
      <c r="J4" s="80" t="s">
        <v>22</v>
      </c>
      <c r="K4" s="80" t="s">
        <v>23</v>
      </c>
      <c r="L4" s="80" t="s">
        <v>24</v>
      </c>
    </row>
    <row r="5" spans="1:12" s="9" customFormat="1" ht="204.75" customHeight="1">
      <c r="A5" s="77"/>
      <c r="B5" s="77"/>
      <c r="C5" s="79"/>
      <c r="D5" s="80"/>
      <c r="E5" s="80"/>
      <c r="F5" s="80"/>
      <c r="G5" s="80"/>
      <c r="H5" s="80"/>
      <c r="I5" s="84"/>
      <c r="J5" s="80"/>
      <c r="K5" s="80"/>
      <c r="L5" s="80"/>
    </row>
    <row r="6" spans="1:12" s="12" customFormat="1" ht="12.75" customHeight="1">
      <c r="A6" s="85" t="s">
        <v>25</v>
      </c>
      <c r="B6" s="86"/>
      <c r="C6" s="87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1" t="s">
        <v>46</v>
      </c>
      <c r="B7" s="72"/>
      <c r="C7" s="73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64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81" t="s">
        <v>35</v>
      </c>
      <c r="B8" s="82"/>
      <c r="C8" s="83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81" t="s">
        <v>36</v>
      </c>
      <c r="B9" s="82"/>
      <c r="C9" s="83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81" t="s">
        <v>37</v>
      </c>
      <c r="B10" s="82"/>
      <c r="C10" s="83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81" t="s">
        <v>38</v>
      </c>
      <c r="B11" s="82"/>
      <c r="C11" s="83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81" t="s">
        <v>39</v>
      </c>
      <c r="B12" s="82"/>
      <c r="C12" s="83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81" t="s">
        <v>40</v>
      </c>
      <c r="B13" s="82"/>
      <c r="C13" s="83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81" t="s">
        <v>41</v>
      </c>
      <c r="B14" s="82"/>
      <c r="C14" s="83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81" t="s">
        <v>42</v>
      </c>
      <c r="B15" s="82"/>
      <c r="C15" s="83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81" t="s">
        <v>43</v>
      </c>
      <c r="B16" s="82"/>
      <c r="C16" s="83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81" t="s">
        <v>44</v>
      </c>
      <c r="B17" s="82"/>
      <c r="C17" s="83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17:C17"/>
    <mergeCell ref="A11:C11"/>
    <mergeCell ref="A12:C12"/>
    <mergeCell ref="A13:C13"/>
    <mergeCell ref="A14:C14"/>
    <mergeCell ref="A15:C15"/>
    <mergeCell ref="A16:C16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7:C7"/>
    <mergeCell ref="D1:H1"/>
    <mergeCell ref="D2:H2"/>
    <mergeCell ref="A4:B5"/>
    <mergeCell ref="C4:C5"/>
    <mergeCell ref="D4:D5"/>
    <mergeCell ref="E4:E5"/>
    <mergeCell ref="F4:F5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A18" sqref="AA18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88" t="s">
        <v>70</v>
      </c>
      <c r="C1" s="88"/>
      <c r="D1" s="88"/>
      <c r="E1" s="88"/>
      <c r="F1" s="88"/>
      <c r="G1" s="88"/>
      <c r="H1" s="88"/>
      <c r="I1" s="88"/>
      <c r="J1" s="88"/>
      <c r="K1" s="88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88"/>
      <c r="C2" s="88"/>
      <c r="D2" s="88"/>
      <c r="E2" s="88"/>
      <c r="F2" s="88"/>
      <c r="G2" s="88"/>
      <c r="H2" s="88"/>
      <c r="I2" s="88"/>
      <c r="J2" s="88"/>
      <c r="K2" s="88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32.25" customHeight="1">
      <c r="A3" s="16"/>
      <c r="B3" s="88"/>
      <c r="C3" s="88"/>
      <c r="D3" s="88"/>
      <c r="E3" s="88"/>
      <c r="F3" s="88"/>
      <c r="G3" s="88"/>
      <c r="H3" s="88"/>
      <c r="I3" s="88"/>
      <c r="J3" s="88"/>
      <c r="K3" s="88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6" t="s">
        <v>47</v>
      </c>
      <c r="B5" s="94" t="s">
        <v>49</v>
      </c>
      <c r="C5" s="94" t="s">
        <v>50</v>
      </c>
      <c r="D5" s="94" t="s">
        <v>61</v>
      </c>
      <c r="E5" s="89" t="s">
        <v>51</v>
      </c>
      <c r="F5" s="91" t="s">
        <v>65</v>
      </c>
      <c r="G5" s="89" t="s">
        <v>52</v>
      </c>
      <c r="H5" s="100" t="s">
        <v>54</v>
      </c>
      <c r="I5" s="106" t="s">
        <v>55</v>
      </c>
      <c r="J5" s="108" t="s">
        <v>56</v>
      </c>
      <c r="K5" s="108" t="s">
        <v>48</v>
      </c>
      <c r="L5" s="93" t="s">
        <v>60</v>
      </c>
      <c r="M5" s="93" t="s">
        <v>9</v>
      </c>
      <c r="N5" s="91" t="s">
        <v>51</v>
      </c>
      <c r="O5" s="91" t="s">
        <v>65</v>
      </c>
      <c r="P5" s="91" t="s">
        <v>52</v>
      </c>
      <c r="Q5" s="93" t="s">
        <v>57</v>
      </c>
      <c r="R5" s="106" t="s">
        <v>62</v>
      </c>
      <c r="S5" s="102" t="s">
        <v>58</v>
      </c>
      <c r="T5" s="93" t="s">
        <v>48</v>
      </c>
      <c r="U5" s="93" t="s">
        <v>59</v>
      </c>
      <c r="V5" s="98" t="s">
        <v>10</v>
      </c>
      <c r="W5" s="109"/>
      <c r="X5" s="109"/>
      <c r="Y5" s="99"/>
      <c r="Z5" s="98" t="s">
        <v>0</v>
      </c>
      <c r="AA5" s="99"/>
      <c r="AB5" s="98" t="s">
        <v>69</v>
      </c>
      <c r="AC5" s="99"/>
      <c r="AD5" s="98" t="s">
        <v>12</v>
      </c>
      <c r="AE5" s="99"/>
      <c r="AF5" s="104" t="s">
        <v>13</v>
      </c>
      <c r="AG5" s="93" t="s">
        <v>63</v>
      </c>
      <c r="AH5" s="104" t="s">
        <v>28</v>
      </c>
      <c r="AI5" s="104" t="s">
        <v>68</v>
      </c>
      <c r="AJ5" s="104" t="s">
        <v>29</v>
      </c>
      <c r="AK5" s="104" t="s">
        <v>30</v>
      </c>
      <c r="AL5" s="104" t="s">
        <v>31</v>
      </c>
      <c r="AM5" s="104" t="s">
        <v>32</v>
      </c>
      <c r="AN5" s="104" t="s">
        <v>6</v>
      </c>
      <c r="AO5" s="93" t="s">
        <v>59</v>
      </c>
    </row>
    <row r="6" spans="1:41" ht="115.5" customHeight="1">
      <c r="A6" s="97"/>
      <c r="B6" s="95"/>
      <c r="C6" s="95"/>
      <c r="D6" s="95"/>
      <c r="E6" s="90"/>
      <c r="F6" s="92"/>
      <c r="G6" s="90"/>
      <c r="H6" s="101"/>
      <c r="I6" s="107"/>
      <c r="J6" s="90"/>
      <c r="K6" s="90"/>
      <c r="L6" s="92"/>
      <c r="M6" s="92"/>
      <c r="N6" s="92"/>
      <c r="O6" s="92"/>
      <c r="P6" s="92"/>
      <c r="Q6" s="92"/>
      <c r="R6" s="107"/>
      <c r="S6" s="103"/>
      <c r="T6" s="92"/>
      <c r="U6" s="92"/>
      <c r="V6" s="25" t="s">
        <v>11</v>
      </c>
      <c r="W6" s="25" t="s">
        <v>67</v>
      </c>
      <c r="X6" s="21" t="s">
        <v>10</v>
      </c>
      <c r="Y6" s="24" t="s">
        <v>66</v>
      </c>
      <c r="Z6" s="64" t="s">
        <v>2</v>
      </c>
      <c r="AA6" s="65" t="s">
        <v>1</v>
      </c>
      <c r="AB6" s="64" t="s">
        <v>2</v>
      </c>
      <c r="AC6" s="64" t="s">
        <v>1</v>
      </c>
      <c r="AD6" s="66" t="s">
        <v>3</v>
      </c>
      <c r="AE6" s="27" t="s">
        <v>4</v>
      </c>
      <c r="AF6" s="105"/>
      <c r="AG6" s="92"/>
      <c r="AH6" s="105"/>
      <c r="AI6" s="105"/>
      <c r="AJ6" s="105"/>
      <c r="AK6" s="105"/>
      <c r="AL6" s="105"/>
      <c r="AM6" s="105"/>
      <c r="AN6" s="105"/>
      <c r="AO6" s="92"/>
    </row>
    <row r="7" spans="1:41" ht="12.75">
      <c r="A7" s="32" t="s">
        <v>34</v>
      </c>
      <c r="B7" s="44">
        <v>720.9</v>
      </c>
      <c r="C7" s="45">
        <v>607.5</v>
      </c>
      <c r="D7" s="45">
        <f>C7</f>
        <v>607.5</v>
      </c>
      <c r="E7" s="45"/>
      <c r="F7" s="45">
        <f>C7</f>
        <v>607.5</v>
      </c>
      <c r="G7" s="46"/>
      <c r="H7" s="33">
        <f>D7-(E7+F7+G7)</f>
        <v>0</v>
      </c>
      <c r="I7" s="60">
        <v>2434.9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-1248.6</v>
      </c>
      <c r="P7" s="45"/>
      <c r="Q7" s="30">
        <f aca="true" t="shared" si="0" ref="Q7:Q16">M7-(N7+O7+P7)</f>
        <v>1248.6</v>
      </c>
      <c r="R7" s="61">
        <v>973.3</v>
      </c>
      <c r="S7" s="29">
        <f>Q7/R7</f>
        <v>1.282852152470975</v>
      </c>
      <c r="T7" s="28" t="s">
        <v>53</v>
      </c>
      <c r="U7" s="35" t="s">
        <v>8</v>
      </c>
      <c r="V7" s="51">
        <v>0</v>
      </c>
      <c r="W7" s="45">
        <v>2220.3</v>
      </c>
      <c r="X7" s="36">
        <f>V7/W7</f>
        <v>0</v>
      </c>
      <c r="Y7" s="35" t="s">
        <v>8</v>
      </c>
      <c r="Z7" s="63">
        <v>4173.5</v>
      </c>
      <c r="AA7" s="63">
        <v>1195.1</v>
      </c>
      <c r="AB7" s="30">
        <v>7050</v>
      </c>
      <c r="AC7" s="31">
        <v>4160.4</v>
      </c>
      <c r="AD7" s="67">
        <f>Z7/AB7*100</f>
        <v>59.19858156028369</v>
      </c>
      <c r="AE7" s="67">
        <f>AA7/AC7*100</f>
        <v>28.725603307374293</v>
      </c>
      <c r="AF7" s="68">
        <v>67.28</v>
      </c>
      <c r="AG7" s="35" t="s">
        <v>8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1724.126</v>
      </c>
      <c r="C8" s="45">
        <v>1394</v>
      </c>
      <c r="D8" s="45">
        <f aca="true" t="shared" si="1" ref="D8:D17">C8</f>
        <v>1394</v>
      </c>
      <c r="E8" s="45"/>
      <c r="F8" s="45">
        <f>C8</f>
        <v>1394</v>
      </c>
      <c r="G8" s="46"/>
      <c r="H8" s="33">
        <f aca="true" t="shared" si="2" ref="H8:H17">D8-(E8+F8+G8)</f>
        <v>0</v>
      </c>
      <c r="I8" s="60">
        <v>3054.9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-2309.2</v>
      </c>
      <c r="P8" s="45"/>
      <c r="Q8" s="30">
        <f t="shared" si="0"/>
        <v>2309.2</v>
      </c>
      <c r="R8" s="61">
        <v>2337.1</v>
      </c>
      <c r="S8" s="62">
        <f aca="true" t="shared" si="4" ref="S8:S17">Q8/R8</f>
        <v>0.9880621282786359</v>
      </c>
      <c r="T8" s="28" t="s">
        <v>7</v>
      </c>
      <c r="U8" s="35" t="s">
        <v>8</v>
      </c>
      <c r="V8" s="51">
        <v>0</v>
      </c>
      <c r="W8" s="45">
        <v>3126.4</v>
      </c>
      <c r="X8" s="36">
        <f aca="true" t="shared" si="5" ref="X8:X17">V8/W8</f>
        <v>0</v>
      </c>
      <c r="Y8" s="35" t="s">
        <v>8</v>
      </c>
      <c r="Z8" s="63">
        <v>4442.9</v>
      </c>
      <c r="AA8" s="63">
        <v>1462.6</v>
      </c>
      <c r="AB8" s="30">
        <v>8925.1</v>
      </c>
      <c r="AC8" s="31">
        <v>6727.8</v>
      </c>
      <c r="AD8" s="67">
        <f aca="true" t="shared" si="6" ref="AD8:AE17">Z8/AB8*100</f>
        <v>49.779834399614565</v>
      </c>
      <c r="AE8" s="67">
        <f t="shared" si="6"/>
        <v>21.739647433039032</v>
      </c>
      <c r="AF8" s="68">
        <v>64.84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3.5" customHeight="1">
      <c r="A9" s="39" t="s">
        <v>36</v>
      </c>
      <c r="B9" s="44">
        <v>2852.9</v>
      </c>
      <c r="C9" s="45">
        <v>1285</v>
      </c>
      <c r="D9" s="45">
        <f t="shared" si="1"/>
        <v>1285</v>
      </c>
      <c r="E9" s="45"/>
      <c r="F9" s="45">
        <f aca="true" t="shared" si="8" ref="F9:F17">C9</f>
        <v>1285</v>
      </c>
      <c r="G9" s="46"/>
      <c r="H9" s="33">
        <f t="shared" si="2"/>
        <v>0</v>
      </c>
      <c r="I9" s="60">
        <v>6946.8</v>
      </c>
      <c r="J9" s="34">
        <f t="shared" si="3"/>
        <v>0</v>
      </c>
      <c r="K9" s="28" t="s">
        <v>7</v>
      </c>
      <c r="L9" s="35" t="s">
        <v>8</v>
      </c>
      <c r="M9" s="45"/>
      <c r="N9" s="45"/>
      <c r="O9" s="49">
        <v>-5440.3</v>
      </c>
      <c r="P9" s="45"/>
      <c r="Q9" s="30">
        <f t="shared" si="0"/>
        <v>5440.3</v>
      </c>
      <c r="R9" s="61">
        <v>6555.5</v>
      </c>
      <c r="S9" s="62">
        <f t="shared" si="4"/>
        <v>0.8298833040957975</v>
      </c>
      <c r="T9" s="28" t="s">
        <v>7</v>
      </c>
      <c r="U9" s="35" t="s">
        <v>8</v>
      </c>
      <c r="V9" s="51">
        <v>0</v>
      </c>
      <c r="W9" s="45">
        <v>4398.4</v>
      </c>
      <c r="X9" s="36">
        <f t="shared" si="5"/>
        <v>0</v>
      </c>
      <c r="Y9" s="35" t="s">
        <v>8</v>
      </c>
      <c r="Z9" s="63">
        <v>5677.1</v>
      </c>
      <c r="AA9" s="63">
        <v>1969.4</v>
      </c>
      <c r="AB9" s="30">
        <v>14002.6</v>
      </c>
      <c r="AC9" s="31">
        <v>12210.4</v>
      </c>
      <c r="AD9" s="67">
        <f t="shared" si="6"/>
        <v>40.543184837101684</v>
      </c>
      <c r="AE9" s="67">
        <f t="shared" si="6"/>
        <v>16.128873746969795</v>
      </c>
      <c r="AF9" s="68">
        <v>55.09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 t="shared" si="7"/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1609.214</v>
      </c>
      <c r="C10" s="45">
        <v>304.5</v>
      </c>
      <c r="D10" s="45">
        <f t="shared" si="1"/>
        <v>304.5</v>
      </c>
      <c r="E10" s="45"/>
      <c r="F10" s="45">
        <f t="shared" si="8"/>
        <v>304.5</v>
      </c>
      <c r="G10" s="46"/>
      <c r="H10" s="33">
        <f t="shared" si="2"/>
        <v>0</v>
      </c>
      <c r="I10" s="60">
        <v>4845.6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-3617.6</v>
      </c>
      <c r="P10" s="45"/>
      <c r="Q10" s="30">
        <f>M10-(N10+O10+P10)</f>
        <v>3617.6</v>
      </c>
      <c r="R10" s="61">
        <v>3349.3</v>
      </c>
      <c r="S10" s="29">
        <f t="shared" si="4"/>
        <v>1.0801062908667483</v>
      </c>
      <c r="T10" s="28" t="s">
        <v>7</v>
      </c>
      <c r="U10" s="35" t="s">
        <v>8</v>
      </c>
      <c r="V10" s="51">
        <v>0</v>
      </c>
      <c r="W10" s="45">
        <v>2626.9</v>
      </c>
      <c r="X10" s="36">
        <f t="shared" si="5"/>
        <v>0</v>
      </c>
      <c r="Y10" s="35" t="s">
        <v>8</v>
      </c>
      <c r="Z10" s="63">
        <v>4570.7</v>
      </c>
      <c r="AA10" s="63">
        <v>1284.2</v>
      </c>
      <c r="AB10" s="30">
        <v>10537.3</v>
      </c>
      <c r="AC10" s="31">
        <v>7816.3</v>
      </c>
      <c r="AD10" s="67">
        <f t="shared" si="6"/>
        <v>43.37638674043636</v>
      </c>
      <c r="AE10" s="67">
        <f t="shared" si="6"/>
        <v>16.42976856057214</v>
      </c>
      <c r="AF10" s="68">
        <v>60.91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4858.562</v>
      </c>
      <c r="C11" s="45">
        <v>1672</v>
      </c>
      <c r="D11" s="45">
        <f t="shared" si="1"/>
        <v>1672</v>
      </c>
      <c r="E11" s="45"/>
      <c r="F11" s="45">
        <f t="shared" si="8"/>
        <v>1672</v>
      </c>
      <c r="G11" s="46"/>
      <c r="H11" s="33">
        <f t="shared" si="2"/>
        <v>0</v>
      </c>
      <c r="I11" s="60">
        <v>7776.7</v>
      </c>
      <c r="J11" s="34">
        <f t="shared" si="3"/>
        <v>0</v>
      </c>
      <c r="K11" s="28" t="s">
        <v>7</v>
      </c>
      <c r="L11" s="35" t="s">
        <v>8</v>
      </c>
      <c r="M11" s="45"/>
      <c r="N11" s="45"/>
      <c r="O11" s="49">
        <v>-3180.3</v>
      </c>
      <c r="P11" s="45"/>
      <c r="Q11" s="30">
        <f>M11-(N11+O11+P11)</f>
        <v>3180.3</v>
      </c>
      <c r="R11" s="61">
        <v>5544.5</v>
      </c>
      <c r="S11" s="29">
        <f>Q11/R11</f>
        <v>0.5735954549553612</v>
      </c>
      <c r="T11" s="28" t="s">
        <v>7</v>
      </c>
      <c r="U11" s="35" t="s">
        <v>8</v>
      </c>
      <c r="V11" s="51">
        <v>0</v>
      </c>
      <c r="W11" s="45">
        <v>6270.3</v>
      </c>
      <c r="X11" s="36">
        <f t="shared" si="5"/>
        <v>0</v>
      </c>
      <c r="Y11" s="35" t="s">
        <v>8</v>
      </c>
      <c r="Z11" s="63">
        <v>6171.1</v>
      </c>
      <c r="AA11" s="63">
        <v>1870.1</v>
      </c>
      <c r="AB11" s="30">
        <v>20293.4</v>
      </c>
      <c r="AC11" s="31">
        <v>14232.1</v>
      </c>
      <c r="AD11" s="67">
        <f t="shared" si="6"/>
        <v>30.40939418727271</v>
      </c>
      <c r="AE11" s="67">
        <f t="shared" si="6"/>
        <v>13.140014474322129</v>
      </c>
      <c r="AF11" s="68">
        <v>40.63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0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767.51</v>
      </c>
      <c r="C12" s="45">
        <v>647</v>
      </c>
      <c r="D12" s="45">
        <f t="shared" si="1"/>
        <v>647</v>
      </c>
      <c r="E12" s="45"/>
      <c r="F12" s="45">
        <f t="shared" si="8"/>
        <v>647</v>
      </c>
      <c r="G12" s="46"/>
      <c r="H12" s="33">
        <f t="shared" si="2"/>
        <v>0</v>
      </c>
      <c r="I12" s="60">
        <v>2544.9</v>
      </c>
      <c r="J12" s="34">
        <f t="shared" si="3"/>
        <v>0</v>
      </c>
      <c r="K12" s="28" t="s">
        <v>53</v>
      </c>
      <c r="L12" s="35" t="s">
        <v>8</v>
      </c>
      <c r="M12" s="45"/>
      <c r="N12" s="45"/>
      <c r="O12" s="49">
        <v>-586.4</v>
      </c>
      <c r="P12" s="45"/>
      <c r="Q12" s="30">
        <f t="shared" si="0"/>
        <v>586.4</v>
      </c>
      <c r="R12" s="61">
        <v>939.9</v>
      </c>
      <c r="S12" s="62">
        <f t="shared" si="4"/>
        <v>0.6238961591658687</v>
      </c>
      <c r="T12" s="28" t="s">
        <v>53</v>
      </c>
      <c r="U12" s="35" t="s">
        <v>8</v>
      </c>
      <c r="V12" s="51">
        <v>0</v>
      </c>
      <c r="W12" s="45">
        <v>2316</v>
      </c>
      <c r="X12" s="36">
        <f t="shared" si="5"/>
        <v>0</v>
      </c>
      <c r="Y12" s="35" t="s">
        <v>8</v>
      </c>
      <c r="Z12" s="63">
        <v>4315.1</v>
      </c>
      <c r="AA12" s="63">
        <v>1421.1</v>
      </c>
      <c r="AB12" s="30">
        <v>7167.6</v>
      </c>
      <c r="AC12" s="31">
        <v>3632.4</v>
      </c>
      <c r="AD12" s="67">
        <f t="shared" si="6"/>
        <v>60.202857302304814</v>
      </c>
      <c r="AE12" s="67">
        <f t="shared" si="6"/>
        <v>39.1228939544103</v>
      </c>
      <c r="AF12" s="68">
        <v>70.06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0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688.337</v>
      </c>
      <c r="C13" s="45">
        <v>330.2</v>
      </c>
      <c r="D13" s="45">
        <f t="shared" si="1"/>
        <v>330.2</v>
      </c>
      <c r="E13" s="45"/>
      <c r="F13" s="45">
        <f t="shared" si="8"/>
        <v>330.2</v>
      </c>
      <c r="G13" s="46"/>
      <c r="H13" s="33">
        <f t="shared" si="2"/>
        <v>0</v>
      </c>
      <c r="I13" s="60">
        <v>2804</v>
      </c>
      <c r="J13" s="34">
        <f>H13/I13</f>
        <v>0</v>
      </c>
      <c r="K13" s="28" t="s">
        <v>53</v>
      </c>
      <c r="L13" s="35" t="s">
        <v>8</v>
      </c>
      <c r="M13" s="45">
        <v>462.2</v>
      </c>
      <c r="N13" s="45"/>
      <c r="O13" s="49">
        <v>462.2</v>
      </c>
      <c r="P13" s="45"/>
      <c r="Q13" s="30">
        <f t="shared" si="0"/>
        <v>0</v>
      </c>
      <c r="R13" s="61">
        <v>434.5</v>
      </c>
      <c r="S13" s="62">
        <f t="shared" si="4"/>
        <v>0</v>
      </c>
      <c r="T13" s="28" t="s">
        <v>53</v>
      </c>
      <c r="U13" s="35" t="s">
        <v>8</v>
      </c>
      <c r="V13" s="51">
        <v>0</v>
      </c>
      <c r="W13" s="45">
        <v>3386.5</v>
      </c>
      <c r="X13" s="36">
        <f t="shared" si="5"/>
        <v>0</v>
      </c>
      <c r="Y13" s="35" t="s">
        <v>8</v>
      </c>
      <c r="Z13" s="63">
        <v>4101.7</v>
      </c>
      <c r="AA13" s="63">
        <v>1452.1</v>
      </c>
      <c r="AB13" s="30">
        <v>8991.9</v>
      </c>
      <c r="AC13" s="31">
        <v>3383.4</v>
      </c>
      <c r="AD13" s="67">
        <f t="shared" si="6"/>
        <v>45.61549839299814</v>
      </c>
      <c r="AE13" s="67">
        <f t="shared" si="6"/>
        <v>42.91836614056865</v>
      </c>
      <c r="AF13" s="68">
        <v>51.09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462.2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1949.846</v>
      </c>
      <c r="C14" s="45">
        <v>275.6</v>
      </c>
      <c r="D14" s="45">
        <f t="shared" si="1"/>
        <v>275.6</v>
      </c>
      <c r="E14" s="45"/>
      <c r="F14" s="45">
        <f t="shared" si="8"/>
        <v>275.6</v>
      </c>
      <c r="G14" s="46"/>
      <c r="H14" s="33">
        <f t="shared" si="2"/>
        <v>0</v>
      </c>
      <c r="I14" s="60">
        <v>3827.4</v>
      </c>
      <c r="J14" s="34">
        <f t="shared" si="3"/>
        <v>0</v>
      </c>
      <c r="K14" s="28" t="s">
        <v>7</v>
      </c>
      <c r="L14" s="35" t="s">
        <v>8</v>
      </c>
      <c r="M14" s="45"/>
      <c r="N14" s="45"/>
      <c r="O14" s="49">
        <v>-1792.1</v>
      </c>
      <c r="P14" s="45"/>
      <c r="Q14" s="30">
        <f t="shared" si="0"/>
        <v>1792.1</v>
      </c>
      <c r="R14" s="61">
        <v>2518.5</v>
      </c>
      <c r="S14" s="62">
        <f t="shared" si="4"/>
        <v>0.7115743498113957</v>
      </c>
      <c r="T14" s="28" t="s">
        <v>7</v>
      </c>
      <c r="U14" s="35" t="s">
        <v>8</v>
      </c>
      <c r="V14" s="51">
        <v>0</v>
      </c>
      <c r="W14" s="45">
        <v>2684.6</v>
      </c>
      <c r="X14" s="36">
        <f t="shared" si="5"/>
        <v>0</v>
      </c>
      <c r="Y14" s="35" t="s">
        <v>8</v>
      </c>
      <c r="Z14" s="63">
        <v>4344.3</v>
      </c>
      <c r="AA14" s="63">
        <v>1413.4</v>
      </c>
      <c r="AB14" s="30">
        <v>8724.2</v>
      </c>
      <c r="AC14" s="31">
        <v>6099.7</v>
      </c>
      <c r="AD14" s="67">
        <f t="shared" si="6"/>
        <v>49.79596983104468</v>
      </c>
      <c r="AE14" s="67">
        <f t="shared" si="6"/>
        <v>23.17163139170779</v>
      </c>
      <c r="AF14" s="68">
        <v>64.4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0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23561.334</v>
      </c>
      <c r="C15" s="45">
        <v>6275.7</v>
      </c>
      <c r="D15" s="45">
        <f t="shared" si="1"/>
        <v>6275.7</v>
      </c>
      <c r="E15" s="45"/>
      <c r="F15" s="45">
        <f t="shared" si="8"/>
        <v>6275.7</v>
      </c>
      <c r="G15" s="46"/>
      <c r="H15" s="33">
        <f t="shared" si="2"/>
        <v>0</v>
      </c>
      <c r="I15" s="60">
        <v>28583.2</v>
      </c>
      <c r="J15" s="34">
        <f t="shared" si="3"/>
        <v>0</v>
      </c>
      <c r="K15" s="28" t="s">
        <v>7</v>
      </c>
      <c r="L15" s="35" t="s">
        <v>8</v>
      </c>
      <c r="M15" s="45"/>
      <c r="N15" s="45"/>
      <c r="O15" s="49">
        <v>-12432.2</v>
      </c>
      <c r="P15" s="45"/>
      <c r="Q15" s="30">
        <f t="shared" si="0"/>
        <v>12432.2</v>
      </c>
      <c r="R15" s="61">
        <v>19593.6</v>
      </c>
      <c r="S15" s="29">
        <f t="shared" si="4"/>
        <v>0.6345031030540585</v>
      </c>
      <c r="T15" s="28" t="s">
        <v>7</v>
      </c>
      <c r="U15" s="35" t="s">
        <v>8</v>
      </c>
      <c r="V15" s="51">
        <v>0</v>
      </c>
      <c r="W15" s="45">
        <v>10160.5</v>
      </c>
      <c r="X15" s="36">
        <f t="shared" si="5"/>
        <v>0</v>
      </c>
      <c r="Y15" s="35" t="s">
        <v>8</v>
      </c>
      <c r="Z15" s="63">
        <v>9755.4</v>
      </c>
      <c r="AA15" s="63">
        <v>3404.7</v>
      </c>
      <c r="AB15" s="30">
        <v>58081</v>
      </c>
      <c r="AC15" s="30">
        <v>45529.6</v>
      </c>
      <c r="AD15" s="67">
        <f t="shared" si="6"/>
        <v>16.796198412561765</v>
      </c>
      <c r="AE15" s="67">
        <f t="shared" si="6"/>
        <v>7.47799233904976</v>
      </c>
      <c r="AF15" s="68">
        <v>29.05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0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985.378</v>
      </c>
      <c r="C16" s="45">
        <v>773.1</v>
      </c>
      <c r="D16" s="45">
        <f t="shared" si="1"/>
        <v>773.1</v>
      </c>
      <c r="E16" s="45"/>
      <c r="F16" s="45">
        <f t="shared" si="8"/>
        <v>773.1</v>
      </c>
      <c r="G16" s="46"/>
      <c r="H16" s="33">
        <f t="shared" si="2"/>
        <v>0</v>
      </c>
      <c r="I16" s="60">
        <v>4273.8</v>
      </c>
      <c r="J16" s="34">
        <f t="shared" si="3"/>
        <v>0</v>
      </c>
      <c r="K16" s="28" t="s">
        <v>53</v>
      </c>
      <c r="L16" s="35" t="s">
        <v>8</v>
      </c>
      <c r="M16" s="45"/>
      <c r="N16" s="45"/>
      <c r="O16" s="49">
        <v>-338.2</v>
      </c>
      <c r="P16" s="45"/>
      <c r="Q16" s="30">
        <f t="shared" si="0"/>
        <v>338.2</v>
      </c>
      <c r="R16" s="61">
        <v>1470</v>
      </c>
      <c r="S16" s="29">
        <f t="shared" si="4"/>
        <v>0.23006802721088435</v>
      </c>
      <c r="T16" s="28" t="s">
        <v>53</v>
      </c>
      <c r="U16" s="35" t="s">
        <v>8</v>
      </c>
      <c r="V16" s="51">
        <v>0</v>
      </c>
      <c r="W16" s="45">
        <v>2684</v>
      </c>
      <c r="X16" s="36">
        <f t="shared" si="5"/>
        <v>0</v>
      </c>
      <c r="Y16" s="35" t="s">
        <v>8</v>
      </c>
      <c r="Z16" s="63">
        <v>4002.5</v>
      </c>
      <c r="AA16" s="63">
        <v>1346.3</v>
      </c>
      <c r="AB16" s="30">
        <v>7335.5</v>
      </c>
      <c r="AC16" s="30">
        <v>3978</v>
      </c>
      <c r="AD16" s="67">
        <f t="shared" si="6"/>
        <v>54.56342444277828</v>
      </c>
      <c r="AE16" s="67">
        <f t="shared" si="6"/>
        <v>33.843640020110605</v>
      </c>
      <c r="AF16" s="68">
        <v>63.98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0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257.292</v>
      </c>
      <c r="C17" s="45">
        <v>257.2</v>
      </c>
      <c r="D17" s="45">
        <f t="shared" si="1"/>
        <v>257.2</v>
      </c>
      <c r="E17" s="45"/>
      <c r="F17" s="45">
        <f t="shared" si="8"/>
        <v>257.2</v>
      </c>
      <c r="G17" s="46"/>
      <c r="H17" s="33">
        <f t="shared" si="2"/>
        <v>0</v>
      </c>
      <c r="I17" s="60">
        <v>3039.7</v>
      </c>
      <c r="J17" s="34">
        <f t="shared" si="3"/>
        <v>0</v>
      </c>
      <c r="K17" s="28" t="s">
        <v>7</v>
      </c>
      <c r="L17" s="35" t="s">
        <v>8</v>
      </c>
      <c r="M17" s="45"/>
      <c r="N17" s="45"/>
      <c r="O17" s="49">
        <v>-1820.3</v>
      </c>
      <c r="P17" s="45"/>
      <c r="Q17" s="30">
        <f>M17-(N17+O17+P17)</f>
        <v>1820.3</v>
      </c>
      <c r="R17" s="61">
        <v>1625.4</v>
      </c>
      <c r="S17" s="62">
        <f t="shared" si="4"/>
        <v>1.1199089454903408</v>
      </c>
      <c r="T17" s="28" t="s">
        <v>7</v>
      </c>
      <c r="U17" s="35" t="s">
        <v>8</v>
      </c>
      <c r="V17" s="51">
        <v>0</v>
      </c>
      <c r="W17" s="45">
        <v>2581.3</v>
      </c>
      <c r="X17" s="36">
        <f t="shared" si="5"/>
        <v>0</v>
      </c>
      <c r="Y17" s="35" t="s">
        <v>8</v>
      </c>
      <c r="Z17" s="63">
        <v>4687.7</v>
      </c>
      <c r="AA17" s="63">
        <v>1588.4</v>
      </c>
      <c r="AB17" s="30">
        <v>7626.4</v>
      </c>
      <c r="AC17" s="31">
        <v>4624.6</v>
      </c>
      <c r="AD17" s="67">
        <f t="shared" si="6"/>
        <v>61.46674708905906</v>
      </c>
      <c r="AE17" s="67">
        <f t="shared" si="6"/>
        <v>34.346754313886606</v>
      </c>
      <c r="AF17" s="68">
        <v>64.14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0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39975.399</v>
      </c>
      <c r="C18" s="69">
        <f>C7+C8+C9+C10+C11+C12+C13+C14+C15+C16+C17</f>
        <v>13821.800000000001</v>
      </c>
      <c r="D18" s="47">
        <f t="shared" si="9"/>
        <v>13821.800000000001</v>
      </c>
      <c r="E18" s="47">
        <f t="shared" si="9"/>
        <v>0</v>
      </c>
      <c r="F18" s="47">
        <f t="shared" si="9"/>
        <v>13821.800000000001</v>
      </c>
      <c r="G18" s="48">
        <f t="shared" si="9"/>
        <v>0</v>
      </c>
      <c r="H18" s="33">
        <f aca="true" t="shared" si="10" ref="H18:Q18">SUM(H7:H17)</f>
        <v>0</v>
      </c>
      <c r="I18" s="61">
        <f t="shared" si="10"/>
        <v>70131.90000000001</v>
      </c>
      <c r="J18" s="33"/>
      <c r="K18" s="33"/>
      <c r="L18" s="33"/>
      <c r="M18" s="61">
        <f t="shared" si="10"/>
        <v>462.2</v>
      </c>
      <c r="N18" s="50">
        <f t="shared" si="10"/>
        <v>0</v>
      </c>
      <c r="O18" s="61">
        <f t="shared" si="10"/>
        <v>-32303</v>
      </c>
      <c r="P18" s="50">
        <f t="shared" si="10"/>
        <v>0</v>
      </c>
      <c r="Q18" s="31">
        <f t="shared" si="10"/>
        <v>32765.2</v>
      </c>
      <c r="R18" s="61">
        <f>SUM(R7:R17)</f>
        <v>45341.6</v>
      </c>
      <c r="S18" s="31"/>
      <c r="T18" s="33"/>
      <c r="U18" s="39"/>
      <c r="V18" s="52">
        <f>SUM(V7:V17)</f>
        <v>0</v>
      </c>
      <c r="W18" s="70">
        <f>SUM(W7:W17)</f>
        <v>42455.2</v>
      </c>
      <c r="X18" s="39"/>
      <c r="Y18" s="39"/>
      <c r="Z18" s="57">
        <f>SUM(Z7:Z17)</f>
        <v>56242</v>
      </c>
      <c r="AA18" s="57">
        <f>SUM(AA7:AA17)</f>
        <v>18407.4</v>
      </c>
      <c r="AB18" s="61">
        <f>SUM(AB7:AB17)</f>
        <v>158734.99999999997</v>
      </c>
      <c r="AC18" s="61">
        <f>SUM(AC7:AC17)</f>
        <v>112394.70000000001</v>
      </c>
      <c r="AD18" s="58"/>
      <c r="AE18" s="58"/>
      <c r="AF18" s="59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462.2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  <mergeCell ref="AN5:AN6"/>
    <mergeCell ref="AO5:AO6"/>
    <mergeCell ref="AM5:AM6"/>
    <mergeCell ref="AI5:AI6"/>
    <mergeCell ref="AL5:AL6"/>
    <mergeCell ref="AK5:AK6"/>
    <mergeCell ref="AJ5:AJ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B1:K3"/>
    <mergeCell ref="E5:E6"/>
    <mergeCell ref="N5:N6"/>
    <mergeCell ref="O5:O6"/>
    <mergeCell ref="Q5:Q6"/>
    <mergeCell ref="P5:P6"/>
    <mergeCell ref="B5:B6"/>
    <mergeCell ref="C5:C6"/>
    <mergeCell ref="D5:D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2021-06-30T13:20:42Z</dcterms:modified>
  <cp:category/>
  <cp:version/>
  <cp:contentType/>
  <cp:contentStatus/>
</cp:coreProperties>
</file>