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<sst xmlns="http://schemas.openxmlformats.org/spreadsheetml/2006/main" count="270" uniqueCount="72">
  <si>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</si>
  <si>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</si>
  <si>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</si>
  <si>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</si>
  <si>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</si>
  <si>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</si>
  <si>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</si>
  <si>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</si>
  <si>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</si>
  <si>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</si>
  <si>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</si>
  <si>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</si>
  <si>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</si>
  <si>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</si>
  <si>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</si>
  <si>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</si>
  <si>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</si>
  <si>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</si>
  <si>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</si>
  <si>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</si>
  <si>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</si>
  <si>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</si>
  <si>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</si>
  <si>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</si>
  <si>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</si>
  <si>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</si>
  <si>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</si>
  <si>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</si>
  <si>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</si>
  <si>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</si>
  <si>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</si>
  <si>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</si>
  <si>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</si>
  <si>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</si>
  <si>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</si>
  <si>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</si>
  <si>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</si>
  <si>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</si>
  <si>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</si>
  <si>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</si>
  <si>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</si>
  <si>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</si>
  <si>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</si>
  <si>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</si>
  <si>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</si>
  <si>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</si>
  <si>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</si>
  <si>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</si>
  <si>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</si>
  <si>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</si>
  <si>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</si>
  <si>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</si>
  <si>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</si>
  <si>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</si>
  <si>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</si>
  <si>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</si>
  <si>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</si>
  <si>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</si>
  <si>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</si>
  <si>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</si>
  <si>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</si>
  <si>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</si>
  <si>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</si>
  <si>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</si>
  <si>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</si>
  <si>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</si>
  <si>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</si>
  <si>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</si>
  <si>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</si>
  <si>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</si>
  <si>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01.05.2020 года</t>
  </si>
  <si>
    <t>по состоянию на 01.05.2020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</si>
</sst>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3" t="s">
        <v>45</v>
      </c>
      <c r="E1" s="83"/>
      <c r="F1" s="83"/>
      <c r="G1" s="83"/>
      <c r="H1" s="84"/>
    </row>
    <row r="2" spans="2:8" ht="18" customHeight="1">
      <c r="B2" s="5"/>
      <c r="C2" s="5"/>
      <c r="D2" s="83" t="s">
        <v>71</v>
      </c>
      <c r="E2" s="83"/>
      <c r="F2" s="83"/>
      <c r="G2" s="83"/>
      <c r="H2" s="8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6" t="s">
        <v>14</v>
      </c>
      <c r="B4" s="86"/>
      <c r="C4" s="87" t="s">
        <v>15</v>
      </c>
      <c r="D4" s="75" t="s">
        <v>16</v>
      </c>
      <c r="E4" s="75" t="s">
        <v>17</v>
      </c>
      <c r="F4" s="75" t="s">
        <v>18</v>
      </c>
      <c r="G4" s="75" t="s">
        <v>19</v>
      </c>
      <c r="H4" s="75" t="s">
        <v>20</v>
      </c>
      <c r="I4" s="76" t="s">
        <v>21</v>
      </c>
      <c r="J4" s="75" t="s">
        <v>22</v>
      </c>
      <c r="K4" s="75" t="s">
        <v>23</v>
      </c>
      <c r="L4" s="75" t="s">
        <v>24</v>
      </c>
    </row>
    <row r="5" spans="1:12" s="9" customFormat="1" ht="204.75" customHeight="1">
      <c r="A5" s="86"/>
      <c r="B5" s="86"/>
      <c r="C5" s="88"/>
      <c r="D5" s="75"/>
      <c r="E5" s="75"/>
      <c r="F5" s="75"/>
      <c r="G5" s="75"/>
      <c r="H5" s="75"/>
      <c r="I5" s="76"/>
      <c r="J5" s="75"/>
      <c r="K5" s="75"/>
      <c r="L5" s="75"/>
    </row>
    <row r="6" spans="1:12" s="12" customFormat="1" ht="12.75" customHeight="1">
      <c r="A6" s="77" t="s">
        <v>25</v>
      </c>
      <c r="B6" s="78"/>
      <c r="C6" s="79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80" t="s">
        <v>46</v>
      </c>
      <c r="B7" s="81"/>
      <c r="C7" s="8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2" t="s">
        <v>35</v>
      </c>
      <c r="B8" s="73"/>
      <c r="C8" s="7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2" t="s">
        <v>36</v>
      </c>
      <c r="B9" s="73"/>
      <c r="C9" s="7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2" t="s">
        <v>37</v>
      </c>
      <c r="B10" s="73"/>
      <c r="C10" s="7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2" t="s">
        <v>38</v>
      </c>
      <c r="B11" s="73"/>
      <c r="C11" s="7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2" t="s">
        <v>39</v>
      </c>
      <c r="B12" s="73"/>
      <c r="C12" s="7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2" t="s">
        <v>40</v>
      </c>
      <c r="B13" s="73"/>
      <c r="C13" s="7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2" t="s">
        <v>41</v>
      </c>
      <c r="B14" s="73"/>
      <c r="C14" s="7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2" t="s">
        <v>42</v>
      </c>
      <c r="B15" s="73"/>
      <c r="C15" s="7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2" t="s">
        <v>43</v>
      </c>
      <c r="B16" s="73"/>
      <c r="C16" s="7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2" t="s">
        <v>44</v>
      </c>
      <c r="B17" s="73"/>
      <c r="C17" s="7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90" zoomScaleSheetLayoutView="9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7" sqref="AG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8" t="s">
        <v>70</v>
      </c>
      <c r="C1" s="108"/>
      <c r="D1" s="108"/>
      <c r="E1" s="108"/>
      <c r="F1" s="108"/>
      <c r="G1" s="108"/>
      <c r="H1" s="108"/>
      <c r="I1" s="108"/>
      <c r="J1" s="108"/>
      <c r="K1" s="10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100" t="s">
        <v>47</v>
      </c>
      <c r="B5" s="109" t="s">
        <v>49</v>
      </c>
      <c r="C5" s="109" t="s">
        <v>50</v>
      </c>
      <c r="D5" s="109" t="s">
        <v>61</v>
      </c>
      <c r="E5" s="105" t="s">
        <v>51</v>
      </c>
      <c r="F5" s="104" t="s">
        <v>65</v>
      </c>
      <c r="G5" s="105" t="s">
        <v>52</v>
      </c>
      <c r="H5" s="102" t="s">
        <v>54</v>
      </c>
      <c r="I5" s="91" t="s">
        <v>55</v>
      </c>
      <c r="J5" s="93" t="s">
        <v>56</v>
      </c>
      <c r="K5" s="93" t="s">
        <v>48</v>
      </c>
      <c r="L5" s="95" t="s">
        <v>60</v>
      </c>
      <c r="M5" s="95" t="s">
        <v>9</v>
      </c>
      <c r="N5" s="104" t="s">
        <v>51</v>
      </c>
      <c r="O5" s="104" t="s">
        <v>65</v>
      </c>
      <c r="P5" s="104" t="s">
        <v>52</v>
      </c>
      <c r="Q5" s="95" t="s">
        <v>57</v>
      </c>
      <c r="R5" s="91" t="s">
        <v>62</v>
      </c>
      <c r="S5" s="106" t="s">
        <v>58</v>
      </c>
      <c r="T5" s="95" t="s">
        <v>48</v>
      </c>
      <c r="U5" s="95" t="s">
        <v>59</v>
      </c>
      <c r="V5" s="97" t="s">
        <v>10</v>
      </c>
      <c r="W5" s="98"/>
      <c r="X5" s="98"/>
      <c r="Y5" s="99"/>
      <c r="Z5" s="97" t="s">
        <v>0</v>
      </c>
      <c r="AA5" s="99"/>
      <c r="AB5" s="97" t="s">
        <v>69</v>
      </c>
      <c r="AC5" s="99"/>
      <c r="AD5" s="97" t="s">
        <v>12</v>
      </c>
      <c r="AE5" s="99"/>
      <c r="AF5" s="89" t="s">
        <v>13</v>
      </c>
      <c r="AG5" s="95" t="s">
        <v>63</v>
      </c>
      <c r="AH5" s="89" t="s">
        <v>28</v>
      </c>
      <c r="AI5" s="89" t="s">
        <v>68</v>
      </c>
      <c r="AJ5" s="89" t="s">
        <v>29</v>
      </c>
      <c r="AK5" s="89" t="s">
        <v>30</v>
      </c>
      <c r="AL5" s="89" t="s">
        <v>31</v>
      </c>
      <c r="AM5" s="89" t="s">
        <v>32</v>
      </c>
      <c r="AN5" s="89" t="s">
        <v>6</v>
      </c>
      <c r="AO5" s="95" t="s">
        <v>59</v>
      </c>
    </row>
    <row r="6" spans="1:41" ht="115.5" customHeight="1">
      <c r="A6" s="101"/>
      <c r="B6" s="110"/>
      <c r="C6" s="110"/>
      <c r="D6" s="110"/>
      <c r="E6" s="94"/>
      <c r="F6" s="96"/>
      <c r="G6" s="94"/>
      <c r="H6" s="103"/>
      <c r="I6" s="92"/>
      <c r="J6" s="94"/>
      <c r="K6" s="94"/>
      <c r="L6" s="96"/>
      <c r="M6" s="96"/>
      <c r="N6" s="96"/>
      <c r="O6" s="96"/>
      <c r="P6" s="96"/>
      <c r="Q6" s="96"/>
      <c r="R6" s="92"/>
      <c r="S6" s="107"/>
      <c r="T6" s="96"/>
      <c r="U6" s="96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90"/>
      <c r="AG6" s="96"/>
      <c r="AH6" s="90"/>
      <c r="AI6" s="90"/>
      <c r="AJ6" s="90"/>
      <c r="AK6" s="90"/>
      <c r="AL6" s="90"/>
      <c r="AM6" s="90"/>
      <c r="AN6" s="90"/>
      <c r="AO6" s="96"/>
    </row>
    <row r="7" spans="1:41" ht="12.75">
      <c r="A7" s="32" t="s">
        <v>34</v>
      </c>
      <c r="B7" s="44">
        <v>821.9</v>
      </c>
      <c r="C7" s="45">
        <v>418.3</v>
      </c>
      <c r="D7" s="45">
        <f>C7</f>
        <v>418.3</v>
      </c>
      <c r="E7" s="45"/>
      <c r="F7" s="45">
        <f>C7</f>
        <v>418.3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-1254.904</v>
      </c>
      <c r="P7" s="45"/>
      <c r="Q7" s="30">
        <f aca="true" t="shared" si="0" ref="Q7:Q16">M7-(N7+O7+P7)</f>
        <v>1254.904</v>
      </c>
      <c r="R7" s="62">
        <v>834.1</v>
      </c>
      <c r="S7" s="29">
        <f>Q7/R7</f>
        <v>1.504500659393358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4008.4</v>
      </c>
      <c r="AA7" s="64">
        <v>1047.2</v>
      </c>
      <c r="AB7" s="30">
        <v>7151</v>
      </c>
      <c r="AC7" s="31">
        <v>3846.1</v>
      </c>
      <c r="AD7" s="68">
        <f>Z7/AB7*100</f>
        <v>56.05369878338694</v>
      </c>
      <c r="AE7" s="68">
        <f>AA7/AC7*100</f>
        <v>27.227581186136607</v>
      </c>
      <c r="AF7" s="69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-832.006</v>
      </c>
      <c r="P8" s="45"/>
      <c r="Q8" s="30">
        <f t="shared" si="0"/>
        <v>832.006</v>
      </c>
      <c r="R8" s="62">
        <v>842.1</v>
      </c>
      <c r="S8" s="63">
        <f aca="true" t="shared" si="4" ref="S8:S17">Q8/R8</f>
        <v>0.9880133000831255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4554.4</v>
      </c>
      <c r="AA8" s="64">
        <v>1347.9</v>
      </c>
      <c r="AB8" s="30">
        <v>8227.1</v>
      </c>
      <c r="AC8" s="31">
        <v>4668.4</v>
      </c>
      <c r="AD8" s="68">
        <f aca="true" t="shared" si="6" ref="AD8:AE17">Z8/AB8*100</f>
        <v>55.35851028916628</v>
      </c>
      <c r="AE8" s="68">
        <f t="shared" si="6"/>
        <v>28.8728472281724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1474</v>
      </c>
      <c r="D9" s="45">
        <f t="shared" si="1"/>
        <v>1474</v>
      </c>
      <c r="E9" s="45"/>
      <c r="F9" s="45">
        <f aca="true" t="shared" si="8" ref="F9:F17">C9</f>
        <v>1474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-1762.599</v>
      </c>
      <c r="P9" s="45"/>
      <c r="Q9" s="30">
        <f t="shared" si="0"/>
        <v>1762.599</v>
      </c>
      <c r="R9" s="62">
        <v>2637.1</v>
      </c>
      <c r="S9" s="63">
        <f t="shared" si="4"/>
        <v>0.6683853475408593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6831.1</v>
      </c>
      <c r="AA9" s="64">
        <v>1773.4</v>
      </c>
      <c r="AB9" s="30">
        <v>13430.6</v>
      </c>
      <c r="AC9" s="31">
        <v>7033.1</v>
      </c>
      <c r="AD9" s="68">
        <f t="shared" si="6"/>
        <v>50.862210176760534</v>
      </c>
      <c r="AE9" s="68">
        <f t="shared" si="6"/>
        <v>25.21505452787533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694.4</v>
      </c>
      <c r="D10" s="45">
        <f t="shared" si="1"/>
        <v>694.4</v>
      </c>
      <c r="E10" s="45"/>
      <c r="F10" s="45">
        <f t="shared" si="8"/>
        <v>694.4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-538.452</v>
      </c>
      <c r="P10" s="45"/>
      <c r="Q10" s="30">
        <f>M10-(N10+O10+P10)</f>
        <v>538.452</v>
      </c>
      <c r="R10" s="62">
        <v>768</v>
      </c>
      <c r="S10" s="29">
        <f t="shared" si="4"/>
        <v>0.701109375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4797.1</v>
      </c>
      <c r="AA10" s="64">
        <v>1237.4</v>
      </c>
      <c r="AB10" s="30">
        <v>9315.9</v>
      </c>
      <c r="AC10" s="31">
        <v>4673.4</v>
      </c>
      <c r="AD10" s="68">
        <f t="shared" si="6"/>
        <v>51.49368284331091</v>
      </c>
      <c r="AE10" s="68">
        <f t="shared" si="6"/>
        <v>26.47751101981427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2350</v>
      </c>
      <c r="D11" s="45">
        <f t="shared" si="1"/>
        <v>2350</v>
      </c>
      <c r="E11" s="45"/>
      <c r="F11" s="45">
        <f t="shared" si="8"/>
        <v>2350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-3440.996</v>
      </c>
      <c r="P11" s="45"/>
      <c r="Q11" s="30">
        <f>M11-(N11+O11+P11)</f>
        <v>3440.996</v>
      </c>
      <c r="R11" s="62">
        <v>4213.3</v>
      </c>
      <c r="S11" s="29">
        <f>Q11/R11</f>
        <v>0.8166985498302993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6230</v>
      </c>
      <c r="AA11" s="64">
        <v>1398.1</v>
      </c>
      <c r="AB11" s="30">
        <v>20291.6</v>
      </c>
      <c r="AC11" s="31">
        <v>12469.8</v>
      </c>
      <c r="AD11" s="68">
        <f t="shared" si="6"/>
        <v>30.70235959707465</v>
      </c>
      <c r="AE11" s="68">
        <f t="shared" si="6"/>
        <v>11.211887921217661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</v>
      </c>
      <c r="D12" s="45">
        <f t="shared" si="1"/>
        <v>601</v>
      </c>
      <c r="E12" s="45"/>
      <c r="F12" s="45">
        <f t="shared" si="8"/>
        <v>601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-419.189</v>
      </c>
      <c r="P12" s="45"/>
      <c r="Q12" s="30">
        <f t="shared" si="0"/>
        <v>419.189</v>
      </c>
      <c r="R12" s="62">
        <v>461.7</v>
      </c>
      <c r="S12" s="63">
        <f t="shared" si="4"/>
        <v>0.9079250595624865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1179.2</v>
      </c>
      <c r="AB12" s="30">
        <v>7123.7</v>
      </c>
      <c r="AC12" s="31">
        <v>3046.1</v>
      </c>
      <c r="AD12" s="68">
        <f t="shared" si="6"/>
        <v>58.889341213133626</v>
      </c>
      <c r="AE12" s="68">
        <f t="shared" si="6"/>
        <v>38.711795410524935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300</v>
      </c>
      <c r="D13" s="45">
        <f t="shared" si="1"/>
        <v>300</v>
      </c>
      <c r="E13" s="45"/>
      <c r="F13" s="45">
        <f t="shared" si="8"/>
        <v>300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-111.23973</v>
      </c>
      <c r="P13" s="45"/>
      <c r="Q13" s="30">
        <f t="shared" si="0"/>
        <v>111.23973</v>
      </c>
      <c r="R13" s="62">
        <v>428.9</v>
      </c>
      <c r="S13" s="63">
        <f t="shared" si="4"/>
        <v>0.2593605269293542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4248.1</v>
      </c>
      <c r="AA13" s="64">
        <v>1071.8</v>
      </c>
      <c r="AB13" s="30">
        <v>8965.7</v>
      </c>
      <c r="AC13" s="31">
        <v>3521.1</v>
      </c>
      <c r="AD13" s="68">
        <f t="shared" si="6"/>
        <v>47.38168798866793</v>
      </c>
      <c r="AE13" s="68">
        <f t="shared" si="6"/>
        <v>30.439351339070175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-1221.61642</v>
      </c>
      <c r="P14" s="45"/>
      <c r="Q14" s="30">
        <f t="shared" si="0"/>
        <v>1221.61642</v>
      </c>
      <c r="R14" s="62">
        <v>1569.3</v>
      </c>
      <c r="S14" s="63">
        <f t="shared" si="4"/>
        <v>0.7784467087236348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1140.9</v>
      </c>
      <c r="AB14" s="30">
        <v>8133.7</v>
      </c>
      <c r="AC14" s="31">
        <v>4728.6</v>
      </c>
      <c r="AD14" s="68">
        <f t="shared" si="6"/>
        <v>49.775624869370645</v>
      </c>
      <c r="AE14" s="68">
        <f t="shared" si="6"/>
        <v>24.1276487755361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1">
        <v>28304.2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-2506.95282</v>
      </c>
      <c r="P15" s="45"/>
      <c r="Q15" s="30">
        <f t="shared" si="0"/>
        <v>2506.95282</v>
      </c>
      <c r="R15" s="62">
        <v>10004.8</v>
      </c>
      <c r="S15" s="29">
        <f t="shared" si="4"/>
        <v>0.2505750059971214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10278.9</v>
      </c>
      <c r="AA15" s="64">
        <v>2525.4</v>
      </c>
      <c r="AB15" s="30">
        <v>61029.8</v>
      </c>
      <c r="AC15" s="30">
        <v>31597.1</v>
      </c>
      <c r="AD15" s="68">
        <f t="shared" si="6"/>
        <v>16.842427797567744</v>
      </c>
      <c r="AE15" s="68">
        <f t="shared" si="6"/>
        <v>7.992505641340504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4617.6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-816.89975</v>
      </c>
      <c r="P16" s="45"/>
      <c r="Q16" s="30">
        <f t="shared" si="0"/>
        <v>816.89975</v>
      </c>
      <c r="R16" s="62">
        <v>1303.9</v>
      </c>
      <c r="S16" s="29">
        <f t="shared" si="4"/>
        <v>0.6265049083518675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3875.4</v>
      </c>
      <c r="AA16" s="64">
        <v>967</v>
      </c>
      <c r="AB16" s="30">
        <v>6863.7</v>
      </c>
      <c r="AC16" s="30">
        <v>3117.1</v>
      </c>
      <c r="AD16" s="68">
        <f t="shared" si="6"/>
        <v>56.462257965820186</v>
      </c>
      <c r="AE16" s="68">
        <f t="shared" si="6"/>
        <v>31.022424689615345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-764.23745</v>
      </c>
      <c r="P17" s="45"/>
      <c r="Q17" s="30">
        <f>M17-(N17+O17+P17)</f>
        <v>764.23745</v>
      </c>
      <c r="R17" s="62">
        <v>829.3</v>
      </c>
      <c r="S17" s="63">
        <f t="shared" si="4"/>
        <v>0.9215452188592789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4899.4</v>
      </c>
      <c r="AA17" s="64">
        <v>1468</v>
      </c>
      <c r="AB17" s="30">
        <v>7924</v>
      </c>
      <c r="AC17" s="31">
        <v>3716.3</v>
      </c>
      <c r="AD17" s="68">
        <f t="shared" si="6"/>
        <v>61.829883897021695</v>
      </c>
      <c r="AE17" s="68">
        <f t="shared" si="6"/>
        <v>39.50165487178107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12047.484000000002</v>
      </c>
      <c r="D18" s="47">
        <f t="shared" si="9"/>
        <v>12047.484000000002</v>
      </c>
      <c r="E18" s="47">
        <f t="shared" si="9"/>
        <v>0</v>
      </c>
      <c r="F18" s="47">
        <f t="shared" si="9"/>
        <v>12047.484000000002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67766.8</v>
      </c>
      <c r="J18" s="33"/>
      <c r="K18" s="33"/>
      <c r="L18" s="33"/>
      <c r="M18" s="62">
        <f t="shared" si="10"/>
        <v>0</v>
      </c>
      <c r="N18" s="50">
        <f t="shared" si="10"/>
        <v>0</v>
      </c>
      <c r="O18" s="62">
        <f t="shared" si="10"/>
        <v>-13669.092170000002</v>
      </c>
      <c r="P18" s="50">
        <f t="shared" si="10"/>
        <v>0</v>
      </c>
      <c r="Q18" s="31">
        <f t="shared" si="10"/>
        <v>13669.092170000002</v>
      </c>
      <c r="R18" s="62">
        <f>SUM(R7:R17)</f>
        <v>23892.5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57966.5</v>
      </c>
      <c r="AA18" s="58">
        <f>SUM(AA7:AA17)</f>
        <v>15156.3</v>
      </c>
      <c r="AB18" s="57">
        <f>SUM(AB7:AB17)</f>
        <v>158456.8</v>
      </c>
      <c r="AC18" s="57">
        <f>SUM(AC7:AC17)</f>
        <v>82417.1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0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2020-07-21T10:53:36Z</dcterms:modified>
  <cp:category/>
  <cp:version/>
  <cp:contentType/>
  <cp:contentStatus/>
</cp:coreProperties>
</file>