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<sst xmlns="http://schemas.openxmlformats.org/spreadsheetml/2006/main" count="110" uniqueCount="62">
  <si>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</si>
  <si>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</si>
  <si>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</si>
  <si>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</si>
  <si>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</si>
  <si>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</si>
  <si>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</si>
  <si>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</si>
  <si>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</si>
  <si>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</si>
  <si>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</si>
  <si>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</si>
  <si>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</si>
  <si>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</si>
  <si>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</si>
  <si>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</si>
  <si>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</si>
  <si>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</si>
  <si>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</si>
  <si>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</si>
  <si>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</si>
  <si>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</si>
  <si>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</si>
  <si>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</si>
  <si>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</si>
  <si>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</si>
  <si>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</si>
  <si>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</si>
  <si>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</si>
  <si>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</si>
  <si>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</si>
  <si>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</si>
  <si>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</si>
  <si>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</si>
  <si>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</si>
  <si>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</si>
  <si>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</si>
  <si>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</si>
  <si>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</si>
  <si>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</si>
  <si>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</si>
  <si>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</si>
  <si>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</si>
  <si>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</si>
  <si>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</si>
  <si>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</si>
  <si>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</si>
  <si>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</si>
  <si>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</si>
  <si>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</si>
  <si>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</si>
  <si>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</si>
  <si>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</si>
  <si>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</si>
  <si>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</si>
  <si>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</si>
  <si>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</si>
  <si>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</si>
  <si>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</si>
  <si>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2020 год</t>
  </si>
  <si>
    <t>на  1 сентября  2020 года</t>
  </si>
  <si>
    <t>Факт   на 01.09.2020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</si>
</sst>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tabSelected="1" zoomScale="80" zoomScaleNormal="80" zoomScaleSheetLayoutView="75" zoomScalePageLayoutView="0" workbookViewId="0" topLeftCell="A37">
      <selection activeCell="C20" sqref="C20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2" t="s">
        <v>10</v>
      </c>
      <c r="B1" s="42"/>
      <c r="C1" s="42"/>
      <c r="D1" s="42"/>
    </row>
    <row r="2" spans="1:4" ht="22.5">
      <c r="A2" s="42" t="s">
        <v>44</v>
      </c>
      <c r="B2" s="42"/>
      <c r="C2" s="42"/>
      <c r="D2" s="42"/>
    </row>
    <row r="3" spans="1:6" ht="22.5">
      <c r="A3" s="42" t="s">
        <v>60</v>
      </c>
      <c r="B3" s="42"/>
      <c r="C3" s="42"/>
      <c r="D3" s="42"/>
      <c r="E3" s="42"/>
      <c r="F3" s="42"/>
    </row>
    <row r="4" spans="1:7" ht="18.75" customHeight="1">
      <c r="A4" s="5"/>
      <c r="B4" s="43" t="s">
        <v>45</v>
      </c>
      <c r="C4" s="43"/>
      <c r="D4" s="43"/>
      <c r="E4" s="20"/>
      <c r="F4" s="20"/>
      <c r="G4" s="1"/>
    </row>
    <row r="5" spans="1:6" ht="16.5" customHeight="1">
      <c r="A5" s="41" t="s">
        <v>11</v>
      </c>
      <c r="B5" s="41" t="s">
        <v>59</v>
      </c>
      <c r="C5" s="41"/>
      <c r="D5" s="41"/>
      <c r="E5" s="3"/>
      <c r="F5" s="3"/>
    </row>
    <row r="6" spans="1:6" ht="3" customHeight="1">
      <c r="A6" s="41"/>
      <c r="B6" s="41"/>
      <c r="C6" s="41"/>
      <c r="D6" s="41"/>
      <c r="E6" s="3"/>
      <c r="F6" s="3"/>
    </row>
    <row r="7" spans="1:6" ht="21" customHeight="1">
      <c r="A7" s="41"/>
      <c r="B7" s="41" t="s">
        <v>50</v>
      </c>
      <c r="C7" s="41" t="s">
        <v>61</v>
      </c>
      <c r="D7" s="41" t="s">
        <v>0</v>
      </c>
      <c r="E7" s="3"/>
      <c r="F7" s="3"/>
    </row>
    <row r="8" spans="1:6" ht="21.75" customHeight="1">
      <c r="A8" s="19"/>
      <c r="B8" s="41"/>
      <c r="C8" s="41"/>
      <c r="D8" s="41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281947.5</v>
      </c>
      <c r="C11" s="27">
        <f>C12+C15+C16+C21+C26</f>
        <v>173932.9</v>
      </c>
      <c r="D11" s="27">
        <f>C11/B11*100</f>
        <v>61.68981813990193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82831</v>
      </c>
      <c r="D12" s="22">
        <f aca="true" t="shared" si="0" ref="D12:D29">C12/B12*100</f>
        <v>62.14148852688264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82831</v>
      </c>
      <c r="D14" s="23">
        <f t="shared" si="0"/>
        <v>62.14148852688264</v>
      </c>
    </row>
    <row r="15" spans="1:4" ht="25.5" customHeight="1">
      <c r="A15" s="14" t="s">
        <v>55</v>
      </c>
      <c r="B15" s="23">
        <v>26905.9</v>
      </c>
      <c r="C15" s="23">
        <v>15418.5</v>
      </c>
      <c r="D15" s="23">
        <f t="shared" si="0"/>
        <v>57.30527505119694</v>
      </c>
    </row>
    <row r="16" spans="1:4" s="2" customFormat="1" ht="26.25" customHeight="1">
      <c r="A16" s="15" t="s">
        <v>16</v>
      </c>
      <c r="B16" s="22">
        <f>B17+B18+B19+B20</f>
        <v>62285.8</v>
      </c>
      <c r="C16" s="22">
        <f>C17+C18+C19+C20</f>
        <v>61530.6</v>
      </c>
      <c r="D16" s="22">
        <f t="shared" si="0"/>
        <v>98.78752460432393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6626.9</v>
      </c>
      <c r="C18" s="23">
        <v>6675.9</v>
      </c>
      <c r="D18" s="23">
        <f t="shared" si="0"/>
        <v>100.73941058413436</v>
      </c>
    </row>
    <row r="19" spans="1:4" ht="24.75" customHeight="1">
      <c r="A19" s="14" t="s">
        <v>19</v>
      </c>
      <c r="B19" s="23">
        <v>55482.9</v>
      </c>
      <c r="C19" s="23">
        <v>54742.6</v>
      </c>
      <c r="D19" s="23">
        <f t="shared" si="0"/>
        <v>98.6657150221059</v>
      </c>
    </row>
    <row r="20" spans="1:4" ht="24.75" customHeight="1">
      <c r="A20" s="14" t="s">
        <v>53</v>
      </c>
      <c r="B20" s="23">
        <v>176</v>
      </c>
      <c r="C20" s="23">
        <v>112.1</v>
      </c>
      <c r="D20" s="23">
        <f t="shared" si="0"/>
        <v>63.69318181818181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10045.900000000001</v>
      </c>
      <c r="D21" s="22">
        <f t="shared" si="0"/>
        <v>18.975795514217825</v>
      </c>
    </row>
    <row r="22" spans="1:4" ht="24.75" customHeight="1">
      <c r="A22" s="14" t="s">
        <v>39</v>
      </c>
      <c r="B22" s="23">
        <v>3115.2</v>
      </c>
      <c r="C22" s="23">
        <v>237</v>
      </c>
      <c r="D22" s="23">
        <f t="shared" si="0"/>
        <v>7.607858243451464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4493.6</v>
      </c>
      <c r="D24" s="23">
        <v>0</v>
      </c>
    </row>
    <row r="25" spans="1:4" ht="25.5" customHeight="1">
      <c r="A25" s="14" t="s">
        <v>40</v>
      </c>
      <c r="B25" s="23">
        <v>23556.6</v>
      </c>
      <c r="C25" s="23">
        <v>5315.3</v>
      </c>
      <c r="D25" s="22">
        <f t="shared" si="0"/>
        <v>22.563952353056045</v>
      </c>
    </row>
    <row r="26" spans="1:4" ht="22.5" customHeight="1">
      <c r="A26" s="15" t="s">
        <v>23</v>
      </c>
      <c r="B26" s="22">
        <v>6521</v>
      </c>
      <c r="C26" s="22">
        <v>4106.9</v>
      </c>
      <c r="D26" s="22">
        <f t="shared" si="0"/>
        <v>62.97960435516025</v>
      </c>
    </row>
    <row r="27" spans="1:4" ht="22.5" customHeight="1">
      <c r="A27" s="26" t="s">
        <v>24</v>
      </c>
      <c r="B27" s="27">
        <v>17010.7</v>
      </c>
      <c r="C27" s="27">
        <v>16547.2</v>
      </c>
      <c r="D27" s="27">
        <f t="shared" si="0"/>
        <v>97.27524440499215</v>
      </c>
    </row>
    <row r="28" spans="1:4" ht="26.25" customHeight="1">
      <c r="A28" s="32" t="s">
        <v>48</v>
      </c>
      <c r="B28" s="29">
        <f>B27+B11</f>
        <v>298958.2</v>
      </c>
      <c r="C28" s="29">
        <f>C27+C11</f>
        <v>190480.1</v>
      </c>
      <c r="D28" s="29">
        <f t="shared" si="0"/>
        <v>63.71462632568701</v>
      </c>
    </row>
    <row r="29" spans="1:4" ht="38.25" customHeight="1">
      <c r="A29" s="16" t="s">
        <v>25</v>
      </c>
      <c r="B29" s="22">
        <f>B30+B31+B32+B33+B34+B35</f>
        <v>1078767.9</v>
      </c>
      <c r="C29" s="22">
        <f>C30+C31+C32+C33+C35</f>
        <v>749666</v>
      </c>
      <c r="D29" s="22">
        <f t="shared" si="0"/>
        <v>69.49279821915354</v>
      </c>
    </row>
    <row r="30" spans="1:4" ht="22.5" customHeight="1">
      <c r="A30" s="14" t="s">
        <v>26</v>
      </c>
      <c r="B30" s="23">
        <v>259616.1</v>
      </c>
      <c r="C30" s="23">
        <v>197489.6</v>
      </c>
      <c r="D30" s="23">
        <f>C30/B30*100</f>
        <v>76.06985853342685</v>
      </c>
    </row>
    <row r="31" spans="1:4" ht="22.5" customHeight="1">
      <c r="A31" s="14" t="s">
        <v>27</v>
      </c>
      <c r="B31" s="23">
        <v>70186.3</v>
      </c>
      <c r="C31" s="23">
        <v>28831.4</v>
      </c>
      <c r="D31" s="23">
        <f>C31/B31*100</f>
        <v>41.07838709263773</v>
      </c>
    </row>
    <row r="32" spans="1:4" ht="24.75" customHeight="1">
      <c r="A32" s="14" t="s">
        <v>28</v>
      </c>
      <c r="B32" s="23">
        <v>721052.5</v>
      </c>
      <c r="C32" s="23">
        <v>513013.9</v>
      </c>
      <c r="D32" s="23">
        <f>C32/B32*100</f>
        <v>71.14792612188432</v>
      </c>
    </row>
    <row r="33" spans="1:4" ht="21.75" customHeight="1">
      <c r="A33" s="14" t="s">
        <v>9</v>
      </c>
      <c r="B33" s="23">
        <v>30213.4</v>
      </c>
      <c r="C33" s="23">
        <v>12642</v>
      </c>
      <c r="D33" s="23">
        <f>C33/B33*100</f>
        <v>41.84236133636068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-2300.4</v>
      </c>
      <c r="C35" s="23">
        <v>-2310.9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1377726.0999999999</v>
      </c>
      <c r="C36" s="29">
        <f>C28+C29</f>
        <v>940146.1</v>
      </c>
      <c r="D36" s="29">
        <f>C36/B36*100</f>
        <v>68.23896999556008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148923.7</v>
      </c>
      <c r="C38" s="23">
        <v>72040.5</v>
      </c>
      <c r="D38" s="23">
        <f aca="true" t="shared" si="1" ref="D38:D51">C38/B38*100</f>
        <v>48.37410029431178</v>
      </c>
    </row>
    <row r="39" spans="1:4" ht="23.25" customHeight="1">
      <c r="A39" s="14" t="s">
        <v>43</v>
      </c>
      <c r="B39" s="23">
        <v>2265.4</v>
      </c>
      <c r="C39" s="23">
        <v>1236</v>
      </c>
      <c r="D39" s="23">
        <f t="shared" si="1"/>
        <v>54.55990112121479</v>
      </c>
    </row>
    <row r="40" spans="1:4" ht="46.5" customHeight="1">
      <c r="A40" s="14" t="s">
        <v>30</v>
      </c>
      <c r="B40" s="23">
        <v>8444.6</v>
      </c>
      <c r="C40" s="23">
        <v>5382.1</v>
      </c>
      <c r="D40" s="23">
        <f t="shared" si="1"/>
        <v>63.734220685408424</v>
      </c>
    </row>
    <row r="41" spans="1:4" ht="23.25" customHeight="1">
      <c r="A41" s="14" t="s">
        <v>4</v>
      </c>
      <c r="B41" s="23">
        <v>74277.1</v>
      </c>
      <c r="C41" s="23">
        <v>29842.7</v>
      </c>
      <c r="D41" s="23">
        <f t="shared" si="1"/>
        <v>40.17752443216011</v>
      </c>
    </row>
    <row r="42" spans="1:4" ht="23.25" customHeight="1">
      <c r="A42" s="14" t="s">
        <v>5</v>
      </c>
      <c r="B42" s="23">
        <v>69171.1</v>
      </c>
      <c r="C42" s="23">
        <v>21091</v>
      </c>
      <c r="D42" s="23">
        <f t="shared" si="1"/>
        <v>30.491057681604023</v>
      </c>
    </row>
    <row r="43" spans="1:4" ht="23.25" customHeight="1">
      <c r="A43" s="14" t="s">
        <v>6</v>
      </c>
      <c r="B43" s="23">
        <v>319.3</v>
      </c>
      <c r="C43" s="23">
        <v>188.6</v>
      </c>
      <c r="D43" s="23">
        <f t="shared" si="1"/>
        <v>59.06670842467898</v>
      </c>
    </row>
    <row r="44" spans="1:4" ht="22.5" customHeight="1">
      <c r="A44" s="14" t="s">
        <v>7</v>
      </c>
      <c r="B44" s="23">
        <v>574643.8</v>
      </c>
      <c r="C44" s="23">
        <v>382162.1</v>
      </c>
      <c r="D44" s="23">
        <f t="shared" si="1"/>
        <v>66.50417180173179</v>
      </c>
    </row>
    <row r="45" spans="1:4" ht="25.5" customHeight="1">
      <c r="A45" s="14" t="s">
        <v>31</v>
      </c>
      <c r="B45" s="23">
        <v>94049</v>
      </c>
      <c r="C45" s="23">
        <v>59046.8</v>
      </c>
      <c r="D45" s="23">
        <f t="shared" si="1"/>
        <v>62.78301736328935</v>
      </c>
    </row>
    <row r="46" spans="1:4" ht="24.75" customHeight="1">
      <c r="A46" s="14" t="s">
        <v>33</v>
      </c>
      <c r="B46" s="23">
        <v>83444.8</v>
      </c>
      <c r="C46" s="23">
        <v>42134.2</v>
      </c>
      <c r="D46" s="23">
        <f t="shared" si="1"/>
        <v>50.49349989454106</v>
      </c>
    </row>
    <row r="47" spans="1:4" ht="23.25" customHeight="1">
      <c r="A47" s="14" t="s">
        <v>8</v>
      </c>
      <c r="B47" s="23">
        <v>378945.9</v>
      </c>
      <c r="C47" s="23">
        <v>269376.1</v>
      </c>
      <c r="D47" s="23">
        <f t="shared" si="1"/>
        <v>71.08563517905853</v>
      </c>
    </row>
    <row r="48" spans="1:4" ht="21.75" customHeight="1">
      <c r="A48" s="14" t="s">
        <v>32</v>
      </c>
      <c r="B48" s="23">
        <v>1563.6</v>
      </c>
      <c r="C48" s="23">
        <v>622.7</v>
      </c>
      <c r="D48" s="23">
        <f t="shared" si="1"/>
        <v>39.82476336658993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4" s="2" customFormat="1" ht="26.25" customHeight="1">
      <c r="A51" s="14" t="s">
        <v>36</v>
      </c>
      <c r="B51" s="22">
        <f>SUM(B38+B39+B40+B41+B42+B43+B44+B45+B46+B47+B48+B50)</f>
        <v>1436048.3000000003</v>
      </c>
      <c r="C51" s="22">
        <f>SUM(C38+C39+C40+C41+C42+C43+C44+C45+C46+C47+C48+C50)</f>
        <v>883122.7999999999</v>
      </c>
      <c r="D51" s="22">
        <f t="shared" si="1"/>
        <v>61.49673377977606</v>
      </c>
    </row>
    <row r="52" spans="1:61" s="2" customFormat="1" ht="24.75" customHeight="1">
      <c r="A52" s="15" t="s">
        <v>37</v>
      </c>
      <c r="B52" s="22">
        <f>B36-B51</f>
        <v>-58322.20000000042</v>
      </c>
      <c r="C52" s="22">
        <f>C36-C51</f>
        <v>57023.30000000005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0" t="s">
        <v>57</v>
      </c>
      <c r="B55" s="40"/>
      <c r="C55" s="40"/>
      <c r="D55" s="40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zoomScaleSheetLayoutView="75" zoomScalePageLayoutView="0" workbookViewId="0" topLeftCell="A1">
      <selection activeCell="B17" sqref="B17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2" t="s">
        <v>10</v>
      </c>
      <c r="B1" s="42"/>
      <c r="C1" s="42"/>
      <c r="D1" s="42"/>
      <c r="E1" s="42"/>
      <c r="F1" s="42"/>
    </row>
    <row r="2" spans="1:6" ht="16.5" customHeight="1">
      <c r="A2" s="42" t="s">
        <v>58</v>
      </c>
      <c r="B2" s="42"/>
      <c r="C2" s="42"/>
      <c r="D2" s="42"/>
      <c r="E2" s="42"/>
      <c r="F2" s="42"/>
    </row>
    <row r="3" spans="1:6" ht="22.5">
      <c r="A3" s="42" t="s">
        <v>60</v>
      </c>
      <c r="B3" s="42"/>
      <c r="C3" s="42"/>
      <c r="D3" s="42"/>
      <c r="E3" s="42"/>
      <c r="F3" s="42"/>
    </row>
    <row r="4" spans="1:8" ht="15.75" customHeight="1">
      <c r="A4" s="5"/>
      <c r="B4" s="44" t="s">
        <v>45</v>
      </c>
      <c r="C4" s="44"/>
      <c r="D4" s="44"/>
      <c r="E4" s="44"/>
      <c r="F4" s="44"/>
      <c r="H4" s="1"/>
    </row>
    <row r="5" spans="1:4" s="3" customFormat="1" ht="16.5" customHeight="1">
      <c r="A5" s="41" t="s">
        <v>11</v>
      </c>
      <c r="B5" s="41" t="s">
        <v>59</v>
      </c>
      <c r="C5" s="41"/>
      <c r="D5" s="41"/>
    </row>
    <row r="6" spans="1:4" s="3" customFormat="1" ht="14.25" customHeight="1">
      <c r="A6" s="41"/>
      <c r="B6" s="41"/>
      <c r="C6" s="41"/>
      <c r="D6" s="41"/>
    </row>
    <row r="7" spans="1:4" s="3" customFormat="1" ht="38.25" customHeight="1">
      <c r="A7" s="41"/>
      <c r="B7" s="41" t="s">
        <v>50</v>
      </c>
      <c r="C7" s="41" t="s">
        <v>61</v>
      </c>
      <c r="D7" s="41" t="s">
        <v>0</v>
      </c>
    </row>
    <row r="8" spans="1:4" s="3" customFormat="1" ht="42" customHeight="1" hidden="1" thickBot="1">
      <c r="A8" s="19"/>
      <c r="B8" s="41"/>
      <c r="C8" s="41"/>
      <c r="D8" s="41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216041.3</v>
      </c>
      <c r="C11" s="22">
        <f>C12+C15+C16+C21+C26</f>
        <v>135948</v>
      </c>
      <c r="D11" s="22">
        <f>C11/B11*100</f>
        <v>62.92685704076027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72346.1</v>
      </c>
      <c r="D12" s="22">
        <f aca="true" t="shared" si="0" ref="D12:D34">C12/B12*100</f>
        <v>62.14152884132227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72346.1</v>
      </c>
      <c r="D14" s="23">
        <f t="shared" si="0"/>
        <v>62.14152884132227</v>
      </c>
      <c r="E14" s="8"/>
      <c r="F14" s="8"/>
    </row>
    <row r="15" spans="1:6" s="3" customFormat="1" ht="24.75" customHeight="1">
      <c r="A15" s="25" t="s">
        <v>55</v>
      </c>
      <c r="B15" s="23">
        <v>26905.9</v>
      </c>
      <c r="C15" s="23">
        <v>15418.5</v>
      </c>
      <c r="D15" s="23">
        <f>C15/B15*100</f>
        <v>57.30527505119694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40092.700000000004</v>
      </c>
      <c r="C16" s="22">
        <f>C17+C18+C19+C20</f>
        <v>39633.5</v>
      </c>
      <c r="D16" s="22">
        <f t="shared" si="0"/>
        <v>98.85465433857034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6626.9</v>
      </c>
      <c r="C18" s="23">
        <v>6675.8</v>
      </c>
      <c r="D18" s="23">
        <f t="shared" si="0"/>
        <v>100.73790158294227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32845.6</v>
      </c>
      <c r="D19" s="23">
        <f t="shared" si="0"/>
        <v>98.66565734849712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112.1</v>
      </c>
      <c r="D20" s="23">
        <f t="shared" si="0"/>
        <v>63.69318181818181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4493.6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4493.6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6352.4</v>
      </c>
      <c r="C26" s="22">
        <v>4056.3</v>
      </c>
      <c r="D26" s="22">
        <f t="shared" si="0"/>
        <v>63.854606133115055</v>
      </c>
      <c r="E26" s="8"/>
      <c r="F26" s="8"/>
    </row>
    <row r="27" spans="1:6" s="3" customFormat="1" ht="22.5" customHeight="1">
      <c r="A27" s="38" t="s">
        <v>24</v>
      </c>
      <c r="B27" s="22">
        <v>14837.5</v>
      </c>
      <c r="C27" s="22">
        <v>14668.8</v>
      </c>
      <c r="D27" s="22">
        <f t="shared" si="0"/>
        <v>98.86301600673968</v>
      </c>
      <c r="E27" s="8"/>
      <c r="F27" s="8"/>
    </row>
    <row r="28" spans="1:4" s="11" customFormat="1" ht="25.5" customHeight="1">
      <c r="A28" s="38" t="s">
        <v>48</v>
      </c>
      <c r="B28" s="22">
        <f>B11+B27</f>
        <v>230878.8</v>
      </c>
      <c r="C28" s="22">
        <f>C11+C27</f>
        <v>150616.8</v>
      </c>
      <c r="D28" s="22">
        <f t="shared" si="0"/>
        <v>65.2363058020052</v>
      </c>
    </row>
    <row r="29" spans="1:6" s="3" customFormat="1" ht="49.5" customHeight="1">
      <c r="A29" s="38" t="s">
        <v>47</v>
      </c>
      <c r="B29" s="22">
        <f>B30+B36+B35</f>
        <v>1015777.7</v>
      </c>
      <c r="C29" s="22">
        <f>C30+C36+C35</f>
        <v>699723.4</v>
      </c>
      <c r="D29" s="22">
        <f t="shared" si="0"/>
        <v>68.88548547580834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1018078.1</v>
      </c>
      <c r="C30" s="22">
        <f>C31+C32+C33+C34</f>
        <v>702034.3</v>
      </c>
      <c r="D30" s="22">
        <f t="shared" si="0"/>
        <v>68.95682168195152</v>
      </c>
      <c r="E30" s="8"/>
      <c r="F30" s="8"/>
    </row>
    <row r="31" spans="1:6" s="3" customFormat="1" ht="22.5" customHeight="1">
      <c r="A31" s="25" t="s">
        <v>26</v>
      </c>
      <c r="B31" s="23">
        <v>199960.8</v>
      </c>
      <c r="C31" s="23">
        <v>149710.8</v>
      </c>
      <c r="D31" s="23">
        <f t="shared" si="0"/>
        <v>74.87007453460878</v>
      </c>
      <c r="E31" s="8"/>
      <c r="F31" s="8"/>
    </row>
    <row r="32" spans="1:6" s="3" customFormat="1" ht="21.75" customHeight="1">
      <c r="A32" s="25" t="s">
        <v>27</v>
      </c>
      <c r="B32" s="23">
        <v>70186.3</v>
      </c>
      <c r="C32" s="23">
        <v>28831.4</v>
      </c>
      <c r="D32" s="23">
        <f t="shared" si="0"/>
        <v>41.07838709263773</v>
      </c>
      <c r="E32" s="8"/>
      <c r="F32" s="8"/>
    </row>
    <row r="33" spans="1:6" s="3" customFormat="1" ht="22.5" customHeight="1">
      <c r="A33" s="25" t="s">
        <v>28</v>
      </c>
      <c r="B33" s="23">
        <v>718784.9</v>
      </c>
      <c r="C33" s="23">
        <v>511775.7</v>
      </c>
      <c r="D33" s="23">
        <f t="shared" si="0"/>
        <v>71.20011842207592</v>
      </c>
      <c r="E33" s="8"/>
      <c r="F33" s="8"/>
    </row>
    <row r="34" spans="1:6" s="3" customFormat="1" ht="22.5" customHeight="1">
      <c r="A34" s="25" t="s">
        <v>9</v>
      </c>
      <c r="B34" s="23">
        <v>29146.1</v>
      </c>
      <c r="C34" s="23">
        <v>11716.4</v>
      </c>
      <c r="D34" s="23">
        <f t="shared" si="0"/>
        <v>40.19886022486713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-2300.4</v>
      </c>
      <c r="C36" s="23">
        <v>-2310.9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1246656.5</v>
      </c>
      <c r="C37" s="22">
        <f>C28+C29</f>
        <v>850340.2</v>
      </c>
      <c r="D37" s="22">
        <f>C37/B37*100</f>
        <v>68.20966320714648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87635.6</v>
      </c>
      <c r="C39" s="23">
        <v>39049.4</v>
      </c>
      <c r="D39" s="23">
        <f aca="true" t="shared" si="1" ref="D39:D51">C39/B39*100</f>
        <v>44.55883225538479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7943.8</v>
      </c>
      <c r="C40" s="23">
        <v>5355.8</v>
      </c>
      <c r="D40" s="23">
        <f t="shared" si="1"/>
        <v>67.42113346257459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73147.7</v>
      </c>
      <c r="C41" s="23">
        <v>29158.6</v>
      </c>
      <c r="D41" s="23">
        <f t="shared" si="1"/>
        <v>39.862634095125344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32815.8</v>
      </c>
      <c r="C42" s="23">
        <v>3331.6</v>
      </c>
      <c r="D42" s="23">
        <f t="shared" si="1"/>
        <v>10.152426575003503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319.3</v>
      </c>
      <c r="C43" s="23">
        <v>188.6</v>
      </c>
      <c r="D43" s="23">
        <f t="shared" si="1"/>
        <v>59.06670842467898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574506.4</v>
      </c>
      <c r="C44" s="23">
        <v>382098</v>
      </c>
      <c r="D44" s="23">
        <f t="shared" si="1"/>
        <v>66.50891965694376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52082.4</v>
      </c>
      <c r="C45" s="23">
        <v>32821.6</v>
      </c>
      <c r="D45" s="23">
        <f t="shared" si="1"/>
        <v>63.01860129333517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83444.8</v>
      </c>
      <c r="C46" s="23">
        <v>42134.2</v>
      </c>
      <c r="D46" s="23">
        <f t="shared" si="1"/>
        <v>50.49349989454106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377761.7</v>
      </c>
      <c r="C47" s="23">
        <v>268637.4</v>
      </c>
      <c r="D47" s="23">
        <f t="shared" si="1"/>
        <v>71.11292648248883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1181.5</v>
      </c>
      <c r="C48" s="23">
        <v>484.4</v>
      </c>
      <c r="D48" s="23">
        <f t="shared" si="1"/>
        <v>40.998730427422764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530</v>
      </c>
      <c r="C50" s="23">
        <v>530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1291369.0000000002</v>
      </c>
      <c r="C51" s="30">
        <f>SUM(C39+C40+C41+C42+C43+C44+C45+C46+C47+C48+C50)</f>
        <v>803789.6</v>
      </c>
      <c r="D51" s="30">
        <f t="shared" si="1"/>
        <v>62.24321630765489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-44712.50000000023</v>
      </c>
      <c r="C52" s="22">
        <f>C37-C51</f>
        <v>46550.59999999998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5" t="s">
        <v>56</v>
      </c>
      <c r="B54" s="45"/>
      <c r="C54" s="45"/>
      <c r="D54" s="45"/>
      <c r="E54" s="45"/>
      <c r="F54" s="45"/>
    </row>
    <row r="56" spans="1:4" ht="20.25">
      <c r="A56" s="45"/>
      <c r="B56" s="46"/>
      <c r="C56" s="46"/>
      <c r="D56" s="46"/>
    </row>
  </sheetData>
  <sheetProtection/>
  <mergeCells count="11">
    <mergeCell ref="A56:D56"/>
    <mergeCell ref="A54:F54"/>
    <mergeCell ref="B7:B8"/>
    <mergeCell ref="C7:C8"/>
    <mergeCell ref="D7:D8"/>
    <mergeCell ref="A1:F1"/>
    <mergeCell ref="A2:F2"/>
    <mergeCell ref="A3:F3"/>
    <mergeCell ref="B4:F4"/>
    <mergeCell ref="B5:D6"/>
    <mergeCell ref="A5:A7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2020-09-09T12:15:03Z</cp:lastPrinted>
  <dcterms:created xsi:type="dcterms:W3CDTF">2010-07-06T11:11:47Z</dcterms:created>
  <dcterms:modified xsi:type="dcterms:W3CDTF">2020-09-09T12:18:49Z</dcterms:modified>
  <cp:category/>
  <cp:version/>
  <cp:contentType/>
  <cp:contentStatus/>
</cp:coreProperties>
</file>