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<sst xmlns="http://schemas.openxmlformats.org/spreadsheetml/2006/main" count="270" uniqueCount="72">
  <si>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</si>
  <si>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</si>
  <si>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</si>
  <si>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</si>
  <si>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</si>
  <si>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</si>
  <si>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</si>
  <si>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</si>
  <si>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</si>
  <si>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</si>
  <si>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</si>
  <si>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</si>
  <si>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</si>
  <si>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</si>
  <si>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</si>
  <si>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</si>
  <si>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</si>
  <si>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</si>
  <si>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</si>
  <si>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</si>
  <si>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</si>
  <si>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</si>
  <si>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</si>
  <si>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</si>
  <si>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</si>
  <si>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</si>
  <si>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</si>
  <si>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</si>
  <si>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</si>
  <si>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</si>
  <si>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</si>
  <si>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</si>
  <si>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</si>
  <si>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</si>
  <si>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</si>
  <si>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</si>
  <si>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</si>
  <si>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</si>
  <si>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</si>
  <si>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</si>
  <si>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</si>
  <si>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</si>
  <si>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</si>
  <si>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</si>
  <si>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</si>
  <si>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</si>
  <si>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</si>
  <si>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</si>
  <si>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</si>
  <si>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</si>
  <si>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</si>
  <si>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</si>
  <si>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</si>
  <si>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</si>
  <si>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</si>
  <si>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</si>
  <si>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</si>
  <si>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</si>
  <si>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</si>
  <si>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</si>
  <si>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</si>
  <si>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</si>
  <si>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</si>
  <si>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</si>
  <si>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</si>
  <si>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</si>
  <si>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</si>
  <si>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</si>
  <si>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</si>
  <si>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</si>
  <si>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по состоянию на 01.02.2024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</si>
  <si>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01.02.2024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</si>
</sst>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wrapText="1"/>
    </xf>
    <xf numFmtId="174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wrapText="1"/>
    </xf>
    <xf numFmtId="174" fontId="13" fillId="33" borderId="11" xfId="0" applyNumberFormat="1" applyFont="1" applyFill="1" applyBorder="1" applyAlignment="1">
      <alignment horizontal="center" wrapText="1"/>
    </xf>
    <xf numFmtId="176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4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6" fontId="1" fillId="35" borderId="11" xfId="0" applyNumberFormat="1" applyFont="1" applyFill="1" applyBorder="1" applyAlignment="1">
      <alignment/>
    </xf>
    <xf numFmtId="176" fontId="1" fillId="35" borderId="11" xfId="0" applyNumberFormat="1" applyFont="1" applyFill="1" applyBorder="1" applyAlignment="1">
      <alignment wrapText="1"/>
    </xf>
    <xf numFmtId="176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6" fontId="1" fillId="35" borderId="11" xfId="0" applyNumberFormat="1" applyFont="1" applyFill="1" applyBorder="1" applyAlignment="1">
      <alignment horizontal="right" vertical="center" wrapText="1"/>
    </xf>
    <xf numFmtId="176" fontId="1" fillId="35" borderId="11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7" sqref="I7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3" t="s">
        <v>45</v>
      </c>
      <c r="E1" s="73"/>
      <c r="F1" s="73"/>
      <c r="G1" s="73"/>
      <c r="H1" s="74"/>
    </row>
    <row r="2" spans="2:8" ht="18" customHeight="1">
      <c r="B2" s="5"/>
      <c r="C2" s="5"/>
      <c r="D2" s="73" t="s">
        <v>70</v>
      </c>
      <c r="E2" s="73"/>
      <c r="F2" s="73"/>
      <c r="G2" s="73"/>
      <c r="H2" s="7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6" t="s">
        <v>14</v>
      </c>
      <c r="B4" s="76"/>
      <c r="C4" s="77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83" t="s">
        <v>21</v>
      </c>
      <c r="J4" s="79" t="s">
        <v>22</v>
      </c>
      <c r="K4" s="79" t="s">
        <v>23</v>
      </c>
      <c r="L4" s="79" t="s">
        <v>24</v>
      </c>
    </row>
    <row r="5" spans="1:12" s="9" customFormat="1" ht="204.75" customHeight="1">
      <c r="A5" s="76"/>
      <c r="B5" s="76"/>
      <c r="C5" s="78"/>
      <c r="D5" s="79"/>
      <c r="E5" s="79"/>
      <c r="F5" s="79"/>
      <c r="G5" s="79"/>
      <c r="H5" s="79"/>
      <c r="I5" s="83"/>
      <c r="J5" s="79"/>
      <c r="K5" s="79"/>
      <c r="L5" s="79"/>
    </row>
    <row r="6" spans="1:12" s="12" customFormat="1" ht="12.75" customHeight="1">
      <c r="A6" s="84" t="s">
        <v>25</v>
      </c>
      <c r="B6" s="85"/>
      <c r="C6" s="86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0" t="s">
        <v>46</v>
      </c>
      <c r="B7" s="71"/>
      <c r="C7" s="7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0" t="s">
        <v>35</v>
      </c>
      <c r="B8" s="81"/>
      <c r="C8" s="8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0" t="s">
        <v>36</v>
      </c>
      <c r="B9" s="81"/>
      <c r="C9" s="8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0" t="s">
        <v>37</v>
      </c>
      <c r="B10" s="81"/>
      <c r="C10" s="8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0" t="s">
        <v>38</v>
      </c>
      <c r="B11" s="81"/>
      <c r="C11" s="8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0" t="s">
        <v>39</v>
      </c>
      <c r="B12" s="81"/>
      <c r="C12" s="8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0" t="s">
        <v>40</v>
      </c>
      <c r="B13" s="81"/>
      <c r="C13" s="8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0" t="s">
        <v>41</v>
      </c>
      <c r="B14" s="81"/>
      <c r="C14" s="8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0" t="s">
        <v>42</v>
      </c>
      <c r="B15" s="81"/>
      <c r="C15" s="8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0" t="s">
        <v>43</v>
      </c>
      <c r="B16" s="81"/>
      <c r="C16" s="8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0" t="s">
        <v>44</v>
      </c>
      <c r="B17" s="81"/>
      <c r="C17" s="8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Y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8" sqref="AC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7" t="s">
        <v>71</v>
      </c>
      <c r="C1" s="87"/>
      <c r="D1" s="87"/>
      <c r="E1" s="87"/>
      <c r="F1" s="87"/>
      <c r="G1" s="87"/>
      <c r="H1" s="87"/>
      <c r="I1" s="87"/>
      <c r="J1" s="87"/>
      <c r="K1" s="8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7"/>
      <c r="C2" s="87"/>
      <c r="D2" s="87"/>
      <c r="E2" s="87"/>
      <c r="F2" s="87"/>
      <c r="G2" s="87"/>
      <c r="H2" s="87"/>
      <c r="I2" s="87"/>
      <c r="J2" s="87"/>
      <c r="K2" s="8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7"/>
      <c r="C3" s="87"/>
      <c r="D3" s="87"/>
      <c r="E3" s="87"/>
      <c r="F3" s="87"/>
      <c r="G3" s="87"/>
      <c r="H3" s="87"/>
      <c r="I3" s="87"/>
      <c r="J3" s="87"/>
      <c r="K3" s="8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5" t="s">
        <v>47</v>
      </c>
      <c r="B5" s="93" t="s">
        <v>49</v>
      </c>
      <c r="C5" s="93" t="s">
        <v>50</v>
      </c>
      <c r="D5" s="93" t="s">
        <v>61</v>
      </c>
      <c r="E5" s="88" t="s">
        <v>51</v>
      </c>
      <c r="F5" s="90" t="s">
        <v>65</v>
      </c>
      <c r="G5" s="88" t="s">
        <v>52</v>
      </c>
      <c r="H5" s="99" t="s">
        <v>54</v>
      </c>
      <c r="I5" s="105" t="s">
        <v>55</v>
      </c>
      <c r="J5" s="107" t="s">
        <v>56</v>
      </c>
      <c r="K5" s="107" t="s">
        <v>48</v>
      </c>
      <c r="L5" s="92" t="s">
        <v>60</v>
      </c>
      <c r="M5" s="92" t="s">
        <v>9</v>
      </c>
      <c r="N5" s="90" t="s">
        <v>51</v>
      </c>
      <c r="O5" s="90" t="s">
        <v>65</v>
      </c>
      <c r="P5" s="90" t="s">
        <v>52</v>
      </c>
      <c r="Q5" s="92" t="s">
        <v>57</v>
      </c>
      <c r="R5" s="105" t="s">
        <v>62</v>
      </c>
      <c r="S5" s="101" t="s">
        <v>58</v>
      </c>
      <c r="T5" s="92" t="s">
        <v>48</v>
      </c>
      <c r="U5" s="92" t="s">
        <v>59</v>
      </c>
      <c r="V5" s="97" t="s">
        <v>10</v>
      </c>
      <c r="W5" s="108"/>
      <c r="X5" s="108"/>
      <c r="Y5" s="98"/>
      <c r="Z5" s="97" t="s">
        <v>0</v>
      </c>
      <c r="AA5" s="98"/>
      <c r="AB5" s="97" t="s">
        <v>69</v>
      </c>
      <c r="AC5" s="98"/>
      <c r="AD5" s="97" t="s">
        <v>12</v>
      </c>
      <c r="AE5" s="98"/>
      <c r="AF5" s="103" t="s">
        <v>13</v>
      </c>
      <c r="AG5" s="92" t="s">
        <v>63</v>
      </c>
      <c r="AH5" s="103" t="s">
        <v>28</v>
      </c>
      <c r="AI5" s="103" t="s">
        <v>68</v>
      </c>
      <c r="AJ5" s="103" t="s">
        <v>29</v>
      </c>
      <c r="AK5" s="103" t="s">
        <v>30</v>
      </c>
      <c r="AL5" s="103" t="s">
        <v>31</v>
      </c>
      <c r="AM5" s="103" t="s">
        <v>32</v>
      </c>
      <c r="AN5" s="103" t="s">
        <v>6</v>
      </c>
      <c r="AO5" s="92" t="s">
        <v>59</v>
      </c>
    </row>
    <row r="6" spans="1:41" ht="115.5" customHeight="1">
      <c r="A6" s="96"/>
      <c r="B6" s="94"/>
      <c r="C6" s="94"/>
      <c r="D6" s="94"/>
      <c r="E6" s="89"/>
      <c r="F6" s="91"/>
      <c r="G6" s="89"/>
      <c r="H6" s="100"/>
      <c r="I6" s="106"/>
      <c r="J6" s="89"/>
      <c r="K6" s="89"/>
      <c r="L6" s="91"/>
      <c r="M6" s="91"/>
      <c r="N6" s="91"/>
      <c r="O6" s="91"/>
      <c r="P6" s="91"/>
      <c r="Q6" s="91"/>
      <c r="R6" s="106"/>
      <c r="S6" s="102"/>
      <c r="T6" s="91"/>
      <c r="U6" s="91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104"/>
      <c r="AG6" s="91"/>
      <c r="AH6" s="104"/>
      <c r="AI6" s="104"/>
      <c r="AJ6" s="104"/>
      <c r="AK6" s="104"/>
      <c r="AL6" s="104"/>
      <c r="AM6" s="104"/>
      <c r="AN6" s="104"/>
      <c r="AO6" s="91"/>
    </row>
    <row r="7" spans="1:41" ht="12.75">
      <c r="A7" s="32" t="s">
        <v>34</v>
      </c>
      <c r="B7" s="44">
        <v>5611.09347</v>
      </c>
      <c r="C7" s="45">
        <v>0</v>
      </c>
      <c r="D7" s="45">
        <f>C7</f>
        <v>0</v>
      </c>
      <c r="E7" s="45"/>
      <c r="F7" s="45">
        <f>C7</f>
        <v>0</v>
      </c>
      <c r="G7" s="46"/>
      <c r="H7" s="33">
        <f>D7-(E7+F7+G7)</f>
        <v>0</v>
      </c>
      <c r="I7" s="60">
        <v>5866.1</v>
      </c>
      <c r="J7" s="34">
        <f>H7/I7</f>
        <v>0</v>
      </c>
      <c r="K7" s="28" t="s">
        <v>53</v>
      </c>
      <c r="L7" s="35" t="s">
        <v>8</v>
      </c>
      <c r="M7" s="45">
        <v>3454.04344</v>
      </c>
      <c r="N7" s="45"/>
      <c r="O7" s="49">
        <f>M7</f>
        <v>3454.04344</v>
      </c>
      <c r="P7" s="45"/>
      <c r="Q7" s="30">
        <f aca="true" t="shared" si="0" ref="Q7:Q17">M7-(N7+O7+P7)</f>
        <v>0</v>
      </c>
      <c r="R7" s="61">
        <v>-4184.2</v>
      </c>
      <c r="S7" s="29">
        <f>Q7/R7</f>
        <v>0</v>
      </c>
      <c r="T7" s="28" t="s">
        <v>53</v>
      </c>
      <c r="U7" s="35" t="s">
        <v>8</v>
      </c>
      <c r="V7" s="51">
        <v>0</v>
      </c>
      <c r="W7" s="45">
        <v>393.52899</v>
      </c>
      <c r="X7" s="36">
        <f>V7/W7</f>
        <v>0</v>
      </c>
      <c r="Y7" s="35" t="s">
        <v>8</v>
      </c>
      <c r="Z7" s="30">
        <v>8863</v>
      </c>
      <c r="AA7" s="30">
        <v>148.9</v>
      </c>
      <c r="AB7" s="30">
        <v>18326.7</v>
      </c>
      <c r="AC7" s="31">
        <v>2539.8</v>
      </c>
      <c r="AD7" s="66">
        <f>Z7/AB7*100</f>
        <v>48.36113430131993</v>
      </c>
      <c r="AE7" s="66">
        <f>AA7/AC7*100</f>
        <v>5.862666351681234</v>
      </c>
      <c r="AF7" s="67">
        <v>75.93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3454.04344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1408.52344</v>
      </c>
      <c r="C8" s="45">
        <v>0</v>
      </c>
      <c r="D8" s="45">
        <f aca="true" t="shared" si="1" ref="D8:D17">C8</f>
        <v>0</v>
      </c>
      <c r="E8" s="45"/>
      <c r="F8" s="45">
        <f>D8</f>
        <v>0</v>
      </c>
      <c r="G8" s="46"/>
      <c r="H8" s="33">
        <f aca="true" t="shared" si="2" ref="H8:H17">D8-(E8+F8+G8)</f>
        <v>0</v>
      </c>
      <c r="I8" s="60">
        <v>6068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-220.39225</v>
      </c>
      <c r="P8" s="45"/>
      <c r="Q8" s="30">
        <f t="shared" si="0"/>
        <v>220.39225</v>
      </c>
      <c r="R8" s="61">
        <v>23.5</v>
      </c>
      <c r="S8" s="62">
        <f aca="true" t="shared" si="4" ref="S8:S17">Q8/R8</f>
        <v>9.378393617021276</v>
      </c>
      <c r="T8" s="28" t="s">
        <v>7</v>
      </c>
      <c r="U8" s="35" t="s">
        <v>8</v>
      </c>
      <c r="V8" s="51">
        <v>0</v>
      </c>
      <c r="W8" s="45">
        <v>432.19981</v>
      </c>
      <c r="X8" s="36">
        <f aca="true" t="shared" si="5" ref="X8:X17">V8/W8</f>
        <v>0</v>
      </c>
      <c r="Y8" s="35" t="s">
        <v>8</v>
      </c>
      <c r="Z8" s="30">
        <v>7435.8</v>
      </c>
      <c r="AA8" s="30">
        <v>107.2</v>
      </c>
      <c r="AB8" s="30">
        <v>12991.4</v>
      </c>
      <c r="AC8" s="31">
        <v>2002.3</v>
      </c>
      <c r="AD8" s="66">
        <f aca="true" t="shared" si="6" ref="AD8:AE17">Z8/AB8*100</f>
        <v>57.23632556922272</v>
      </c>
      <c r="AE8" s="66">
        <f t="shared" si="6"/>
        <v>5.353843080457475</v>
      </c>
      <c r="AF8" s="67">
        <v>63.22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1624.84186</v>
      </c>
      <c r="C9" s="45">
        <v>0</v>
      </c>
      <c r="D9" s="45">
        <f t="shared" si="1"/>
        <v>0</v>
      </c>
      <c r="E9" s="45"/>
      <c r="F9" s="45">
        <f aca="true" t="shared" si="8" ref="F9:F17">C9</f>
        <v>0</v>
      </c>
      <c r="G9" s="46"/>
      <c r="H9" s="33">
        <f t="shared" si="2"/>
        <v>0</v>
      </c>
      <c r="I9" s="60">
        <v>10942.6</v>
      </c>
      <c r="J9" s="34">
        <f t="shared" si="3"/>
        <v>0</v>
      </c>
      <c r="K9" s="28" t="s">
        <v>7</v>
      </c>
      <c r="L9" s="35" t="s">
        <v>8</v>
      </c>
      <c r="M9" s="45">
        <v>69.71487</v>
      </c>
      <c r="N9" s="45"/>
      <c r="O9" s="49">
        <f>M9</f>
        <v>69.71487</v>
      </c>
      <c r="P9" s="45"/>
      <c r="Q9" s="30">
        <f t="shared" si="0"/>
        <v>0</v>
      </c>
      <c r="R9" s="61">
        <v>14.9</v>
      </c>
      <c r="S9" s="62">
        <f t="shared" si="4"/>
        <v>0</v>
      </c>
      <c r="T9" s="28" t="s">
        <v>7</v>
      </c>
      <c r="U9" s="35" t="s">
        <v>8</v>
      </c>
      <c r="V9" s="51">
        <v>0</v>
      </c>
      <c r="W9" s="45">
        <v>629.8668</v>
      </c>
      <c r="X9" s="36">
        <f t="shared" si="5"/>
        <v>0</v>
      </c>
      <c r="Y9" s="35" t="s">
        <v>8</v>
      </c>
      <c r="Z9" s="30">
        <v>8817.3</v>
      </c>
      <c r="AA9" s="30">
        <v>207.3</v>
      </c>
      <c r="AB9" s="30">
        <v>16763.2</v>
      </c>
      <c r="AC9" s="31">
        <v>2177</v>
      </c>
      <c r="AD9" s="66">
        <f t="shared" si="6"/>
        <v>52.599145747828565</v>
      </c>
      <c r="AE9" s="66">
        <f t="shared" si="6"/>
        <v>9.522278364722094</v>
      </c>
      <c r="AF9" s="67">
        <v>68.13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69.71487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2260.23326</v>
      </c>
      <c r="C10" s="45">
        <v>0</v>
      </c>
      <c r="D10" s="45">
        <f t="shared" si="1"/>
        <v>0</v>
      </c>
      <c r="E10" s="45"/>
      <c r="F10" s="45">
        <f t="shared" si="8"/>
        <v>0</v>
      </c>
      <c r="G10" s="46"/>
      <c r="H10" s="33">
        <f t="shared" si="2"/>
        <v>0</v>
      </c>
      <c r="I10" s="60">
        <v>7590.7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-240.86825</v>
      </c>
      <c r="P10" s="45"/>
      <c r="Q10" s="30">
        <f>M10-(N10+O10+P10)</f>
        <v>240.86825</v>
      </c>
      <c r="R10" s="61">
        <v>22.1</v>
      </c>
      <c r="S10" s="29">
        <f t="shared" si="4"/>
        <v>10.899015837104072</v>
      </c>
      <c r="T10" s="28" t="s">
        <v>7</v>
      </c>
      <c r="U10" s="35" t="s">
        <v>8</v>
      </c>
      <c r="V10" s="51">
        <v>0</v>
      </c>
      <c r="W10" s="45">
        <v>370.33583</v>
      </c>
      <c r="X10" s="36">
        <f t="shared" si="5"/>
        <v>0</v>
      </c>
      <c r="Y10" s="35" t="s">
        <v>8</v>
      </c>
      <c r="Z10" s="30">
        <v>7516.4</v>
      </c>
      <c r="AA10" s="30">
        <v>87.9</v>
      </c>
      <c r="AB10" s="30">
        <v>14345.2</v>
      </c>
      <c r="AC10" s="31">
        <v>2869.2</v>
      </c>
      <c r="AD10" s="66">
        <f t="shared" si="6"/>
        <v>52.39662047235312</v>
      </c>
      <c r="AE10" s="66">
        <f t="shared" si="6"/>
        <v>3.063571727310749</v>
      </c>
      <c r="AF10" s="67">
        <v>64.92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3339.46907</v>
      </c>
      <c r="C11" s="45">
        <v>0</v>
      </c>
      <c r="D11" s="45">
        <f t="shared" si="1"/>
        <v>0</v>
      </c>
      <c r="E11" s="45"/>
      <c r="F11" s="45">
        <f t="shared" si="8"/>
        <v>0</v>
      </c>
      <c r="G11" s="46"/>
      <c r="H11" s="33">
        <f t="shared" si="2"/>
        <v>0</v>
      </c>
      <c r="I11" s="60">
        <v>13332.1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-295.76948</v>
      </c>
      <c r="P11" s="45"/>
      <c r="Q11" s="30">
        <f>M11-(N11+O11+P11)</f>
        <v>295.76948</v>
      </c>
      <c r="R11" s="61">
        <v>103.2</v>
      </c>
      <c r="S11" s="29">
        <f>Q11/R11</f>
        <v>2.8659833333333333</v>
      </c>
      <c r="T11" s="28" t="s">
        <v>7</v>
      </c>
      <c r="U11" s="35" t="s">
        <v>8</v>
      </c>
      <c r="V11" s="51">
        <v>0</v>
      </c>
      <c r="W11" s="45">
        <v>479.0116</v>
      </c>
      <c r="X11" s="36">
        <f t="shared" si="5"/>
        <v>0</v>
      </c>
      <c r="Y11" s="35" t="s">
        <v>8</v>
      </c>
      <c r="Z11" s="30">
        <v>9354.8</v>
      </c>
      <c r="AA11" s="30">
        <v>98.4</v>
      </c>
      <c r="AB11" s="30">
        <v>23400.7</v>
      </c>
      <c r="AC11" s="31">
        <v>4108.1</v>
      </c>
      <c r="AD11" s="66">
        <f t="shared" si="6"/>
        <v>39.976581897122735</v>
      </c>
      <c r="AE11" s="66">
        <f t="shared" si="6"/>
        <v>2.3952678853971423</v>
      </c>
      <c r="AF11" s="67">
        <v>44.81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312.6152</v>
      </c>
      <c r="C12" s="45">
        <v>0</v>
      </c>
      <c r="D12" s="45">
        <f t="shared" si="1"/>
        <v>0</v>
      </c>
      <c r="E12" s="45"/>
      <c r="F12" s="45">
        <f t="shared" si="8"/>
        <v>0</v>
      </c>
      <c r="G12" s="46"/>
      <c r="H12" s="33">
        <f t="shared" si="2"/>
        <v>0</v>
      </c>
      <c r="I12" s="60">
        <v>4652.8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-296.06808</v>
      </c>
      <c r="P12" s="45"/>
      <c r="Q12" s="30">
        <f t="shared" si="0"/>
        <v>296.06808</v>
      </c>
      <c r="R12" s="61">
        <v>56</v>
      </c>
      <c r="S12" s="62">
        <f t="shared" si="4"/>
        <v>5.28693</v>
      </c>
      <c r="T12" s="28" t="s">
        <v>53</v>
      </c>
      <c r="U12" s="35" t="s">
        <v>8</v>
      </c>
      <c r="V12" s="51">
        <v>0</v>
      </c>
      <c r="W12" s="45">
        <v>252.23279</v>
      </c>
      <c r="X12" s="36">
        <f t="shared" si="5"/>
        <v>0</v>
      </c>
      <c r="Y12" s="35" t="s">
        <v>8</v>
      </c>
      <c r="Z12" s="30">
        <v>6754.3</v>
      </c>
      <c r="AA12" s="30">
        <v>98.1</v>
      </c>
      <c r="AB12" s="30">
        <v>9898</v>
      </c>
      <c r="AC12" s="31">
        <v>858.4</v>
      </c>
      <c r="AD12" s="66">
        <f t="shared" si="6"/>
        <v>68.23903818953325</v>
      </c>
      <c r="AE12" s="66">
        <f t="shared" si="6"/>
        <v>11.428238583410996</v>
      </c>
      <c r="AF12" s="67">
        <v>90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1398.10707</v>
      </c>
      <c r="C13" s="45">
        <v>0</v>
      </c>
      <c r="D13" s="45">
        <f t="shared" si="1"/>
        <v>0</v>
      </c>
      <c r="E13" s="45"/>
      <c r="F13" s="45">
        <f t="shared" si="8"/>
        <v>0</v>
      </c>
      <c r="G13" s="46"/>
      <c r="H13" s="33">
        <f t="shared" si="2"/>
        <v>0</v>
      </c>
      <c r="I13" s="60">
        <v>5894.5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-563.20999</v>
      </c>
      <c r="P13" s="45"/>
      <c r="Q13" s="30">
        <f t="shared" si="0"/>
        <v>563.20999</v>
      </c>
      <c r="R13" s="61">
        <v>23</v>
      </c>
      <c r="S13" s="62">
        <f t="shared" si="4"/>
        <v>24.487390869565214</v>
      </c>
      <c r="T13" s="28" t="s">
        <v>53</v>
      </c>
      <c r="U13" s="35" t="s">
        <v>8</v>
      </c>
      <c r="V13" s="51">
        <v>0</v>
      </c>
      <c r="W13" s="45">
        <v>525.68498</v>
      </c>
      <c r="X13" s="36">
        <f t="shared" si="5"/>
        <v>0</v>
      </c>
      <c r="Y13" s="35" t="s">
        <v>8</v>
      </c>
      <c r="Z13" s="30">
        <v>7492.4</v>
      </c>
      <c r="AA13" s="30">
        <v>96.8</v>
      </c>
      <c r="AB13" s="30">
        <v>15385.9</v>
      </c>
      <c r="AC13" s="31">
        <v>2480.8</v>
      </c>
      <c r="AD13" s="66">
        <f t="shared" si="6"/>
        <v>48.696533839424404</v>
      </c>
      <c r="AE13" s="66">
        <f t="shared" si="6"/>
        <v>3.9019671073847144</v>
      </c>
      <c r="AF13" s="67">
        <v>60.87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53.3739</v>
      </c>
      <c r="C14" s="45">
        <v>0</v>
      </c>
      <c r="D14" s="45">
        <f t="shared" si="1"/>
        <v>0</v>
      </c>
      <c r="E14" s="45"/>
      <c r="F14" s="45">
        <f>C14</f>
        <v>0</v>
      </c>
      <c r="G14" s="46"/>
      <c r="H14" s="33">
        <f t="shared" si="2"/>
        <v>0</v>
      </c>
      <c r="I14" s="60">
        <v>5407.8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-532.21843</v>
      </c>
      <c r="P14" s="45"/>
      <c r="Q14" s="30">
        <f t="shared" si="0"/>
        <v>532.21843</v>
      </c>
      <c r="R14" s="61">
        <v>160.9</v>
      </c>
      <c r="S14" s="62">
        <f t="shared" si="4"/>
        <v>3.3077590428837786</v>
      </c>
      <c r="T14" s="28" t="s">
        <v>7</v>
      </c>
      <c r="U14" s="35" t="s">
        <v>8</v>
      </c>
      <c r="V14" s="51">
        <v>0</v>
      </c>
      <c r="W14" s="45">
        <v>319.58234</v>
      </c>
      <c r="X14" s="36">
        <f t="shared" si="5"/>
        <v>0</v>
      </c>
      <c r="Y14" s="35" t="s">
        <v>8</v>
      </c>
      <c r="Z14" s="30">
        <v>6633.5</v>
      </c>
      <c r="AA14" s="30">
        <v>99</v>
      </c>
      <c r="AB14" s="30">
        <v>10112.6</v>
      </c>
      <c r="AC14" s="31">
        <v>905.2</v>
      </c>
      <c r="AD14" s="66">
        <f t="shared" si="6"/>
        <v>65.59638470818582</v>
      </c>
      <c r="AE14" s="66">
        <f t="shared" si="6"/>
        <v>10.936809544851966</v>
      </c>
      <c r="AF14" s="67">
        <v>68.28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30150.53949</v>
      </c>
      <c r="C15" s="45">
        <v>0</v>
      </c>
      <c r="D15" s="45">
        <f t="shared" si="1"/>
        <v>0</v>
      </c>
      <c r="E15" s="45"/>
      <c r="F15" s="45">
        <f t="shared" si="8"/>
        <v>0</v>
      </c>
      <c r="G15" s="46"/>
      <c r="H15" s="33">
        <f t="shared" si="2"/>
        <v>0</v>
      </c>
      <c r="I15" s="60">
        <v>51042</v>
      </c>
      <c r="J15" s="34">
        <f t="shared" si="3"/>
        <v>0</v>
      </c>
      <c r="K15" s="28" t="s">
        <v>7</v>
      </c>
      <c r="L15" s="35" t="s">
        <v>8</v>
      </c>
      <c r="M15" s="45">
        <v>212.72813</v>
      </c>
      <c r="N15" s="45"/>
      <c r="O15" s="49">
        <f>M15</f>
        <v>212.72813</v>
      </c>
      <c r="P15" s="45"/>
      <c r="Q15" s="30">
        <f t="shared" si="0"/>
        <v>0</v>
      </c>
      <c r="R15" s="61">
        <v>561.4</v>
      </c>
      <c r="S15" s="29">
        <f t="shared" si="4"/>
        <v>0</v>
      </c>
      <c r="T15" s="28" t="s">
        <v>7</v>
      </c>
      <c r="U15" s="35" t="s">
        <v>8</v>
      </c>
      <c r="V15" s="51">
        <v>0</v>
      </c>
      <c r="W15" s="45">
        <v>1417.07066</v>
      </c>
      <c r="X15" s="36">
        <f t="shared" si="5"/>
        <v>0</v>
      </c>
      <c r="Y15" s="35" t="s">
        <v>8</v>
      </c>
      <c r="Z15" s="30">
        <v>15765.4</v>
      </c>
      <c r="AA15" s="30">
        <v>423.8</v>
      </c>
      <c r="AB15" s="30">
        <v>87432.1</v>
      </c>
      <c r="AC15" s="30">
        <v>31321.4</v>
      </c>
      <c r="AD15" s="66">
        <f t="shared" si="6"/>
        <v>18.03159251579225</v>
      </c>
      <c r="AE15" s="66">
        <f t="shared" si="6"/>
        <v>1.3530685090704757</v>
      </c>
      <c r="AF15" s="67">
        <v>37.33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212.72813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797.7433</v>
      </c>
      <c r="C16" s="45">
        <v>0</v>
      </c>
      <c r="D16" s="45">
        <f t="shared" si="1"/>
        <v>0</v>
      </c>
      <c r="E16" s="45"/>
      <c r="F16" s="45">
        <f t="shared" si="8"/>
        <v>0</v>
      </c>
      <c r="G16" s="46"/>
      <c r="H16" s="33">
        <f t="shared" si="2"/>
        <v>0</v>
      </c>
      <c r="I16" s="60">
        <v>7754.2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-391.0794</v>
      </c>
      <c r="P16" s="45"/>
      <c r="Q16" s="30">
        <f t="shared" si="0"/>
        <v>391.0794</v>
      </c>
      <c r="R16" s="61">
        <v>14.9</v>
      </c>
      <c r="S16" s="29">
        <f t="shared" si="4"/>
        <v>26.246939597315436</v>
      </c>
      <c r="T16" s="28" t="s">
        <v>53</v>
      </c>
      <c r="U16" s="35" t="s">
        <v>8</v>
      </c>
      <c r="V16" s="51">
        <v>0</v>
      </c>
      <c r="W16" s="45">
        <v>326.1506</v>
      </c>
      <c r="X16" s="36">
        <f t="shared" si="5"/>
        <v>0</v>
      </c>
      <c r="Y16" s="35" t="s">
        <v>8</v>
      </c>
      <c r="Z16" s="30">
        <v>7362.4</v>
      </c>
      <c r="AA16" s="30">
        <v>109</v>
      </c>
      <c r="AB16" s="30">
        <v>11696.1</v>
      </c>
      <c r="AC16" s="30">
        <v>1514.9</v>
      </c>
      <c r="AD16" s="66">
        <f t="shared" si="6"/>
        <v>62.947478219235464</v>
      </c>
      <c r="AE16" s="66">
        <f t="shared" si="6"/>
        <v>7.1951944022707774</v>
      </c>
      <c r="AF16" s="67">
        <v>79.32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298.46669</v>
      </c>
      <c r="C17" s="45">
        <v>0</v>
      </c>
      <c r="D17" s="45">
        <f t="shared" si="1"/>
        <v>0</v>
      </c>
      <c r="E17" s="45"/>
      <c r="F17" s="45">
        <f t="shared" si="8"/>
        <v>0</v>
      </c>
      <c r="G17" s="46"/>
      <c r="H17" s="33">
        <f t="shared" si="2"/>
        <v>0</v>
      </c>
      <c r="I17" s="60">
        <v>4984.9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-631.90174</v>
      </c>
      <c r="P17" s="45"/>
      <c r="Q17" s="30">
        <f t="shared" si="0"/>
        <v>631.90174</v>
      </c>
      <c r="R17" s="61">
        <v>25.5</v>
      </c>
      <c r="S17" s="62">
        <f t="shared" si="4"/>
        <v>24.780460392156865</v>
      </c>
      <c r="T17" s="28" t="s">
        <v>7</v>
      </c>
      <c r="U17" s="35" t="s">
        <v>8</v>
      </c>
      <c r="V17" s="51">
        <v>0</v>
      </c>
      <c r="W17" s="45">
        <v>363.95534</v>
      </c>
      <c r="X17" s="36">
        <f t="shared" si="5"/>
        <v>0</v>
      </c>
      <c r="Y17" s="35" t="s">
        <v>8</v>
      </c>
      <c r="Z17" s="30">
        <v>7159.1</v>
      </c>
      <c r="AA17" s="30">
        <v>157.8</v>
      </c>
      <c r="AB17" s="30">
        <v>10273.2</v>
      </c>
      <c r="AC17" s="31">
        <v>1291.9</v>
      </c>
      <c r="AD17" s="66">
        <f t="shared" si="6"/>
        <v>69.6871471401316</v>
      </c>
      <c r="AE17" s="66">
        <f t="shared" si="6"/>
        <v>12.214567690997754</v>
      </c>
      <c r="AF17" s="67">
        <v>76.95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47255.00675</v>
      </c>
      <c r="C18" s="68">
        <f>C7+C8+C9+C10+C11+C12+C13+C14+C15+C16+C17</f>
        <v>0</v>
      </c>
      <c r="D18" s="47">
        <f t="shared" si="9"/>
        <v>0</v>
      </c>
      <c r="E18" s="47">
        <f t="shared" si="9"/>
        <v>0</v>
      </c>
      <c r="F18" s="47">
        <f t="shared" si="9"/>
        <v>0</v>
      </c>
      <c r="G18" s="48">
        <f t="shared" si="9"/>
        <v>0</v>
      </c>
      <c r="H18" s="33">
        <f aca="true" t="shared" si="10" ref="H18:Q18">SUM(H7:H17)</f>
        <v>0</v>
      </c>
      <c r="I18" s="61">
        <f>SUM(I7:I17)</f>
        <v>123535.7</v>
      </c>
      <c r="J18" s="33"/>
      <c r="K18" s="33"/>
      <c r="L18" s="33"/>
      <c r="M18" s="61">
        <f t="shared" si="10"/>
        <v>3736.4864399999997</v>
      </c>
      <c r="N18" s="50">
        <f t="shared" si="10"/>
        <v>0</v>
      </c>
      <c r="O18" s="61">
        <f t="shared" si="10"/>
        <v>564.97882</v>
      </c>
      <c r="P18" s="50">
        <f t="shared" si="10"/>
        <v>0</v>
      </c>
      <c r="Q18" s="31">
        <f t="shared" si="10"/>
        <v>3171.5076200000003</v>
      </c>
      <c r="R18" s="61">
        <f>SUM(R7:R17)</f>
        <v>-3178.7999999999997</v>
      </c>
      <c r="S18" s="31"/>
      <c r="T18" s="33"/>
      <c r="U18" s="39"/>
      <c r="V18" s="52">
        <f>SUM(V7:V17)</f>
        <v>0</v>
      </c>
      <c r="W18" s="69">
        <f>SUM(W7:W17)</f>
        <v>5509.61974</v>
      </c>
      <c r="X18" s="39"/>
      <c r="Y18" s="39"/>
      <c r="Z18" s="57">
        <f>SUM(Z7:Z17)</f>
        <v>93154.40000000001</v>
      </c>
      <c r="AA18" s="57">
        <f>SUM(AA7:AA17)</f>
        <v>1634.2</v>
      </c>
      <c r="AB18" s="61">
        <f>SUM(AB7:AB17)</f>
        <v>230625.1</v>
      </c>
      <c r="AC18" s="61">
        <f>SUM(AC7:AC17)</f>
        <v>52069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3736.4864399999997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2024-03-25T14:02:32Z</dcterms:modified>
  <cp:category/>
  <cp:version/>
  <cp:contentType/>
  <cp:contentStatus/>
</cp:coreProperties>
</file>