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год'!$A$1:$D$128</definedName>
  </definedNames>
  <calcPr fullCalcOnLoad="1"/>
</workbook>
</file>

<file path=xl/sharedStrings.xml><?xml version="1.0" encoding="utf-8"?>
<sst xmlns="http://schemas.openxmlformats.org/spreadsheetml/2006/main" count="99" uniqueCount="90">
  <si>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</si>
  <si>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</si>
  <si>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</si>
  <si>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</si>
  <si>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</si>
  <si>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</si>
  <si>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</si>
  <si>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</si>
  <si>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</si>
  <si>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</si>
  <si>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</si>
  <si>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</si>
  <si>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</si>
  <si>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</si>
  <si>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</si>
  <si>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</si>
  <si>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</si>
  <si>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</si>
  <si>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</si>
  <si>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</si>
  <si>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</si>
  <si>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</si>
  <si>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</si>
  <si>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</si>
  <si>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</si>
  <si>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</si>
  <si>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</si>
  <si>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</si>
  <si>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</si>
  <si>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</si>
  <si>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</si>
  <si>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</si>
  <si>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</si>
  <si>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</si>
  <si>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</si>
  <si>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</si>
  <si>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</si>
  <si>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</si>
  <si>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</si>
  <si>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</si>
  <si>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</si>
  <si>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</si>
  <si>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</si>
  <si>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</si>
  <si>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</si>
  <si>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</si>
  <si>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</si>
  <si>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</si>
  <si>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</si>
  <si>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</si>
  <si>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</si>
  <si>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</si>
  <si>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</si>
  <si>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</si>
  <si>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</si>
  <si>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</si>
  <si>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</si>
  <si>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</si>
  <si>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</si>
  <si>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</si>
  <si>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</si>
  <si>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</si>
  <si>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</si>
  <si>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</si>
  <si>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</si>
  <si>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</si>
  <si>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</si>
  <si>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</si>
  <si>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</si>
  <si>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</si>
  <si>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</si>
  <si>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</si>
  <si>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</si>
  <si>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</si>
  <si>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</si>
  <si>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</si>
  <si>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</si>
  <si>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</si>
  <si>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</si>
  <si>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</si>
  <si>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</si>
  <si>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</si>
  <si>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февраля 2023 года</t>
  </si>
  <si>
    <t>Выделено на 2023 год</t>
  </si>
  <si>
    <t>Поступило на 01.02.2023 года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</si>
  <si>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</si>
  <si>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2.Субсидия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</si>
  <si>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3.Субсидии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</si>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</sst>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9">
      <selection activeCell="C106" sqref="C106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82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83</v>
      </c>
      <c r="C11" s="69" t="s">
        <v>84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38037.7</v>
      </c>
    </row>
    <row r="17" spans="1:10" s="12" customFormat="1" ht="22.5" customHeight="1">
      <c r="A17" s="2" t="s">
        <v>4</v>
      </c>
      <c r="B17" s="47">
        <f>B20+B56</f>
        <v>30523.7</v>
      </c>
      <c r="C17" s="47">
        <f>C20+C56</f>
        <v>0</v>
      </c>
      <c r="D17" s="47">
        <f>D20+D56</f>
        <v>-30523.7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49108.58956</v>
      </c>
      <c r="H18" s="38">
        <f>B20+B71</f>
        <v>30523.7</v>
      </c>
      <c r="I18" s="38">
        <f>C20+C71</f>
        <v>0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30523.7</v>
      </c>
      <c r="C20" s="47">
        <f>C22+C29+C39+C51+C54</f>
        <v>0</v>
      </c>
      <c r="D20" s="47">
        <f>D22+D29+D39+D51+D54</f>
        <v>-30523.7</v>
      </c>
    </row>
    <row r="21" spans="1:4" s="13" customFormat="1" ht="18.75">
      <c r="A21" s="1" t="s">
        <v>10</v>
      </c>
      <c r="B21" s="47">
        <v>0</v>
      </c>
      <c r="C21" s="47">
        <f>C24+C42</f>
        <v>0</v>
      </c>
      <c r="D21" s="47">
        <f>D24+D42</f>
        <v>-30.3</v>
      </c>
    </row>
    <row r="22" spans="1:10" s="13" customFormat="1" ht="21" customHeight="1">
      <c r="A22" s="1" t="s">
        <v>25</v>
      </c>
      <c r="B22" s="47">
        <f>B23+B24+B25+B26+B27+B28</f>
        <v>20037.3</v>
      </c>
      <c r="C22" s="47">
        <f>C23+C24+C25+C26+C27+C28</f>
        <v>0</v>
      </c>
      <c r="D22" s="47">
        <f>D23+D24+D25+D26+D27+D28</f>
        <v>-20037.3</v>
      </c>
      <c r="G22" s="43">
        <f>SUM(G23:G24)</f>
        <v>30523.7</v>
      </c>
      <c r="H22" s="44">
        <f>SUM(H23:H24)</f>
        <v>0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v>0</v>
      </c>
      <c r="D23" s="31">
        <f aca="true" t="shared" si="0" ref="D23:D28">C23-B23</f>
        <v>-2406.8</v>
      </c>
      <c r="F23" s="12" t="s">
        <v>37</v>
      </c>
      <c r="G23" s="38">
        <f>B28+B33+B45+B71+B46+B41</f>
        <v>2442.4</v>
      </c>
      <c r="H23" s="38">
        <f>C28+C33+C45+C71+C46+C41</f>
        <v>0</v>
      </c>
    </row>
    <row r="24" spans="1:9" s="12" customFormat="1" ht="64.5" customHeight="1" hidden="1">
      <c r="A24" s="20" t="s">
        <v>63</v>
      </c>
      <c r="B24" s="31">
        <v>0</v>
      </c>
      <c r="C24" s="31">
        <v>0</v>
      </c>
      <c r="D24" s="31">
        <f t="shared" si="0"/>
        <v>0</v>
      </c>
      <c r="F24" s="12" t="s">
        <v>38</v>
      </c>
      <c r="G24" s="38">
        <f>B17-G23</f>
        <v>28081.3</v>
      </c>
      <c r="H24" s="38">
        <f>C17-H23</f>
        <v>0</v>
      </c>
      <c r="I24" s="38"/>
    </row>
    <row r="25" spans="1:4" s="12" customFormat="1" ht="82.5" customHeight="1">
      <c r="A25" s="20" t="s">
        <v>86</v>
      </c>
      <c r="B25" s="31">
        <v>14753.9</v>
      </c>
      <c r="C25" s="31">
        <v>0</v>
      </c>
      <c r="D25" s="31">
        <f t="shared" si="0"/>
        <v>-14753.9</v>
      </c>
    </row>
    <row r="26" spans="1:4" s="12" customFormat="1" ht="105.75" customHeight="1">
      <c r="A26" s="20" t="s">
        <v>87</v>
      </c>
      <c r="B26" s="31">
        <v>2876.6</v>
      </c>
      <c r="C26" s="31">
        <v>0</v>
      </c>
      <c r="D26" s="31">
        <f t="shared" si="0"/>
        <v>-2876.6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784.8</v>
      </c>
      <c r="C29" s="47">
        <f>C30+C33+C31+C34+C35+C36+C37+C38+C32</f>
        <v>0</v>
      </c>
      <c r="D29" s="47">
        <f>D30+D33+D31+D34+D35+D36+D37+D38+D32</f>
        <v>-784.8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59</v>
      </c>
      <c r="B31" s="31">
        <v>236.6</v>
      </c>
      <c r="C31" s="31">
        <v>0</v>
      </c>
      <c r="D31" s="31">
        <f t="shared" si="1"/>
        <v>-236.6</v>
      </c>
    </row>
    <row r="32" spans="1:6" s="12" customFormat="1" ht="66.75" customHeight="1">
      <c r="A32" s="20" t="s">
        <v>85</v>
      </c>
      <c r="B32" s="31">
        <v>146.8</v>
      </c>
      <c r="C32" s="31">
        <v>0</v>
      </c>
      <c r="D32" s="31">
        <f t="shared" si="1"/>
        <v>-146.8</v>
      </c>
      <c r="F32" s="38"/>
    </row>
    <row r="33" spans="1:4" s="12" customFormat="1" ht="55.5" customHeight="1">
      <c r="A33" s="20" t="s">
        <v>62</v>
      </c>
      <c r="B33" s="31">
        <v>401.4</v>
      </c>
      <c r="C33" s="31">
        <v>0</v>
      </c>
      <c r="D33" s="31">
        <f>C33-B33</f>
        <v>-401.4</v>
      </c>
    </row>
    <row r="34" spans="1:4" s="12" customFormat="1" ht="55.5" customHeight="1" hidden="1">
      <c r="A34" s="45" t="s">
        <v>61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9168.800000000001</v>
      </c>
      <c r="C39" s="47">
        <f>C40+C41+C42+C43+C44+C45+C46+C47+C48+C49+C50</f>
        <v>0</v>
      </c>
      <c r="D39" s="47">
        <f>D40+D41+D42+D43+D44+D45+D46+D47+D48+D49+D50</f>
        <v>-9168.800000000001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v>2041</v>
      </c>
      <c r="C41" s="31">
        <v>0</v>
      </c>
      <c r="D41" s="31">
        <f>C41-B41</f>
        <v>-2041</v>
      </c>
    </row>
    <row r="42" spans="1:4" s="12" customFormat="1" ht="42.75" customHeight="1">
      <c r="A42" s="3" t="s">
        <v>48</v>
      </c>
      <c r="B42" s="31">
        <v>30.3</v>
      </c>
      <c r="C42" s="31">
        <v>0</v>
      </c>
      <c r="D42" s="31">
        <f>C42-B42</f>
        <v>-30.3</v>
      </c>
    </row>
    <row r="43" spans="1:6" s="12" customFormat="1" ht="57" customHeight="1">
      <c r="A43" s="3" t="s">
        <v>49</v>
      </c>
      <c r="B43" s="31">
        <v>571.6</v>
      </c>
      <c r="C43" s="31">
        <v>0</v>
      </c>
      <c r="D43" s="31">
        <f>C43-B43</f>
        <v>-571.6</v>
      </c>
      <c r="E43" s="60"/>
      <c r="F43" s="60"/>
    </row>
    <row r="44" spans="1:4" s="12" customFormat="1" ht="62.25" customHeight="1">
      <c r="A44" s="3" t="s">
        <v>50</v>
      </c>
      <c r="B44" s="31">
        <v>6344.3</v>
      </c>
      <c r="C44" s="31">
        <v>0</v>
      </c>
      <c r="D44" s="31">
        <f>C44-B44</f>
        <v>-6344.3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88</v>
      </c>
      <c r="B48" s="31">
        <v>181.6</v>
      </c>
      <c r="C48" s="31">
        <v>0</v>
      </c>
      <c r="D48" s="31">
        <f t="shared" si="2"/>
        <v>-181.6</v>
      </c>
    </row>
    <row r="49" spans="1:4" s="12" customFormat="1" ht="86.25" customHeight="1" hidden="1">
      <c r="A49" s="20" t="s">
        <v>60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69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0</v>
      </c>
      <c r="D51" s="47">
        <f>D52+D53</f>
        <v>-532.8</v>
      </c>
    </row>
    <row r="52" spans="1:4" s="12" customFormat="1" ht="87.75" customHeight="1">
      <c r="A52" s="40" t="s">
        <v>40</v>
      </c>
      <c r="B52" s="31">
        <v>532.8</v>
      </c>
      <c r="C52" s="31">
        <v>0</v>
      </c>
      <c r="D52" s="31">
        <f t="shared" si="2"/>
        <v>-532.8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70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89</v>
      </c>
      <c r="B56" s="47">
        <f>B59+B83+B86+B90+B94+B71</f>
        <v>0</v>
      </c>
      <c r="C56" s="47">
        <f>C59+C83+C86+C90+C94+C71</f>
        <v>0</v>
      </c>
      <c r="D56" s="47">
        <f>D59+D83+D86+D90+D94+D71</f>
        <v>0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64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65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66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55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56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16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57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58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67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68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27453.2</v>
      </c>
      <c r="C97" s="47">
        <f>C98+C124</f>
        <v>0</v>
      </c>
      <c r="D97" s="47">
        <f>D98+D124</f>
        <v>-27453.2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27453.2</v>
      </c>
      <c r="C98" s="47">
        <f>C99+C100+C103+C104+C106+C107+C101+C108+C109+C105+C110+C102+C115+C112+C111+C117+C116+C118+C119+C120+C121+C122+C123</f>
        <v>0</v>
      </c>
      <c r="D98" s="47">
        <f>D99+D100+D103+D104+D106+D107+D101+D108+D109+D105+D110+D102+D115+D112+D111+D117+D116</f>
        <v>-27453.2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0</v>
      </c>
    </row>
    <row r="99" spans="1:6" s="5" customFormat="1" ht="56.25" customHeight="1">
      <c r="A99" s="36" t="s">
        <v>80</v>
      </c>
      <c r="B99" s="31">
        <v>8970</v>
      </c>
      <c r="C99" s="31">
        <v>0</v>
      </c>
      <c r="D99" s="31">
        <f aca="true" t="shared" si="6" ref="D99:D123">C99-B99</f>
        <v>-8970</v>
      </c>
      <c r="E99" s="13"/>
      <c r="F99" s="61">
        <f>C99+C100+C101+C107</f>
        <v>0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v>0</v>
      </c>
      <c r="D106" s="31">
        <f t="shared" si="6"/>
        <v>-18483.2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75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76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77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78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79</v>
      </c>
      <c r="B122" s="48"/>
      <c r="C122" s="31"/>
      <c r="D122" s="31">
        <f t="shared" si="6"/>
        <v>0</v>
      </c>
      <c r="E122" s="13"/>
    </row>
    <row r="123" spans="1:5" s="5" customFormat="1" ht="82.5" customHeight="1" hidden="1">
      <c r="A123" s="62" t="s">
        <v>81</v>
      </c>
      <c r="B123" s="48"/>
      <c r="C123" s="31"/>
      <c r="D123" s="31">
        <f t="shared" si="6"/>
        <v>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72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73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74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57976.9</v>
      </c>
      <c r="C129" s="14">
        <f>C17+C97</f>
        <v>0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71</v>
      </c>
      <c r="B132" s="21">
        <f>B22+B29+B45+B46+B48+B51+B59+B90+B100+B101+B106+B108+B110</f>
        <v>40019.7</v>
      </c>
      <c r="C132" s="21">
        <f>C22+C29+C45+C46+C48+C51+C59+C90+C100+C101+C106+C108+C110</f>
        <v>0</v>
      </c>
      <c r="D132" s="21">
        <f>D22+D29+D45+D46+D48+D51+D59+D90+D100+D101+D106+D108+D110</f>
        <v>-40019.7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2023-02-02T11:13:32Z</dcterms:modified>
  <cp:category/>
  <cp:version/>
  <cp:contentType/>
  <cp:contentStatus/>
</cp:coreProperties>
</file>