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1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<sst xmlns="http://schemas.openxmlformats.org/spreadsheetml/2006/main" count="270" uniqueCount="74">
  <si>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</si>
  <si>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</si>
  <si>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</si>
  <si>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</si>
  <si>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</si>
  <si>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</si>
  <si>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</si>
  <si>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</si>
  <si>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</si>
  <si>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</si>
  <si>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</si>
  <si>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</si>
  <si>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</si>
  <si>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</si>
  <si>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</si>
  <si>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</si>
  <si>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</si>
  <si>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</si>
  <si>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</si>
  <si>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</si>
  <si>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</si>
  <si>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</si>
  <si>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</si>
  <si>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</si>
  <si>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</si>
  <si>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</si>
  <si>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</si>
  <si>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</si>
  <si>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</si>
  <si>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</si>
  <si>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</si>
  <si>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</si>
  <si>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</si>
  <si>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</si>
  <si>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</si>
  <si>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</si>
  <si>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</si>
  <si>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</si>
  <si>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</si>
  <si>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</si>
  <si>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</si>
  <si>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</si>
  <si>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</si>
  <si>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</si>
  <si>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</si>
  <si>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</si>
  <si>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</si>
  <si>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</si>
  <si>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</si>
  <si>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</si>
  <si>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</si>
  <si>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</si>
  <si>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</si>
  <si>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</si>
  <si>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</si>
  <si>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</si>
  <si>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</si>
  <si>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</si>
  <si>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</si>
  <si>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</si>
  <si>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</si>
  <si>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</si>
  <si>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</si>
  <si>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</si>
  <si>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</si>
  <si>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</si>
  <si>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</si>
  <si>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</si>
  <si>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</si>
  <si>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</si>
  <si>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по состоянию на 01.03.2023 г.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</si>
  <si>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01.03.2023 года</t>
  </si>
  <si>
    <t>Не соблюден</t>
  </si>
  <si>
    <t>не cоблюден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</si>
</sst>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5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" sqref="I8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81" t="s">
        <v>45</v>
      </c>
      <c r="E1" s="81"/>
      <c r="F1" s="81"/>
      <c r="G1" s="81"/>
      <c r="H1" s="82"/>
    </row>
    <row r="2" spans="2:8" ht="18" customHeight="1">
      <c r="B2" s="5"/>
      <c r="C2" s="5"/>
      <c r="D2" s="81" t="s">
        <v>70</v>
      </c>
      <c r="E2" s="81"/>
      <c r="F2" s="81"/>
      <c r="G2" s="81"/>
      <c r="H2" s="83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84" t="s">
        <v>14</v>
      </c>
      <c r="B4" s="84"/>
      <c r="C4" s="85" t="s">
        <v>15</v>
      </c>
      <c r="D4" s="73" t="s">
        <v>16</v>
      </c>
      <c r="E4" s="73" t="s">
        <v>17</v>
      </c>
      <c r="F4" s="73" t="s">
        <v>18</v>
      </c>
      <c r="G4" s="73" t="s">
        <v>19</v>
      </c>
      <c r="H4" s="73" t="s">
        <v>20</v>
      </c>
      <c r="I4" s="74" t="s">
        <v>21</v>
      </c>
      <c r="J4" s="73" t="s">
        <v>22</v>
      </c>
      <c r="K4" s="73" t="s">
        <v>23</v>
      </c>
      <c r="L4" s="73" t="s">
        <v>24</v>
      </c>
    </row>
    <row r="5" spans="1:12" s="9" customFormat="1" ht="204.75" customHeight="1">
      <c r="A5" s="84"/>
      <c r="B5" s="84"/>
      <c r="C5" s="86"/>
      <c r="D5" s="73"/>
      <c r="E5" s="73"/>
      <c r="F5" s="73"/>
      <c r="G5" s="73"/>
      <c r="H5" s="73"/>
      <c r="I5" s="74"/>
      <c r="J5" s="73"/>
      <c r="K5" s="73"/>
      <c r="L5" s="73"/>
    </row>
    <row r="6" spans="1:12" s="12" customFormat="1" ht="12.75" customHeight="1">
      <c r="A6" s="75" t="s">
        <v>25</v>
      </c>
      <c r="B6" s="76"/>
      <c r="C6" s="7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8" t="s">
        <v>46</v>
      </c>
      <c r="B7" s="79"/>
      <c r="C7" s="80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73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70" t="s">
        <v>35</v>
      </c>
      <c r="B8" s="71"/>
      <c r="C8" s="72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70" t="s">
        <v>36</v>
      </c>
      <c r="B9" s="71"/>
      <c r="C9" s="72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70" t="s">
        <v>37</v>
      </c>
      <c r="B10" s="71"/>
      <c r="C10" s="72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70" t="s">
        <v>38</v>
      </c>
      <c r="B11" s="71"/>
      <c r="C11" s="72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70" t="s">
        <v>39</v>
      </c>
      <c r="B12" s="71"/>
      <c r="C12" s="72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70" t="s">
        <v>40</v>
      </c>
      <c r="B13" s="71"/>
      <c r="C13" s="72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70" t="s">
        <v>41</v>
      </c>
      <c r="B14" s="71"/>
      <c r="C14" s="72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70" t="s">
        <v>42</v>
      </c>
      <c r="B15" s="71"/>
      <c r="C15" s="72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70" t="s">
        <v>43</v>
      </c>
      <c r="B16" s="71"/>
      <c r="C16" s="72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70" t="s">
        <v>44</v>
      </c>
      <c r="B17" s="71"/>
      <c r="C17" s="72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7:C7"/>
    <mergeCell ref="D1:H1"/>
    <mergeCell ref="D2:H2"/>
    <mergeCell ref="A4:B5"/>
    <mergeCell ref="C4:C5"/>
    <mergeCell ref="D4:D5"/>
    <mergeCell ref="E4:E5"/>
    <mergeCell ref="F4:F5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17:C17"/>
    <mergeCell ref="A11:C11"/>
    <mergeCell ref="A12:C12"/>
    <mergeCell ref="A13:C13"/>
    <mergeCell ref="A14:C14"/>
    <mergeCell ref="A15:C15"/>
    <mergeCell ref="A16:C16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tabSelected="1" view="pageBreakPreview" zoomScaleSheetLayoutView="100" zoomScalePageLayoutView="0" workbookViewId="0" topLeftCell="A1">
      <pane xSplit="1" ySplit="6" topLeftCell="X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6" sqref="W26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106" t="s">
        <v>71</v>
      </c>
      <c r="C1" s="106"/>
      <c r="D1" s="106"/>
      <c r="E1" s="106"/>
      <c r="F1" s="106"/>
      <c r="G1" s="106"/>
      <c r="H1" s="106"/>
      <c r="I1" s="106"/>
      <c r="J1" s="106"/>
      <c r="K1" s="10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8" t="s">
        <v>47</v>
      </c>
      <c r="B5" s="107" t="s">
        <v>49</v>
      </c>
      <c r="C5" s="107" t="s">
        <v>50</v>
      </c>
      <c r="D5" s="107" t="s">
        <v>61</v>
      </c>
      <c r="E5" s="103" t="s">
        <v>51</v>
      </c>
      <c r="F5" s="102" t="s">
        <v>65</v>
      </c>
      <c r="G5" s="103" t="s">
        <v>52</v>
      </c>
      <c r="H5" s="100" t="s">
        <v>54</v>
      </c>
      <c r="I5" s="89" t="s">
        <v>55</v>
      </c>
      <c r="J5" s="91" t="s">
        <v>56</v>
      </c>
      <c r="K5" s="91" t="s">
        <v>48</v>
      </c>
      <c r="L5" s="93" t="s">
        <v>60</v>
      </c>
      <c r="M5" s="93" t="s">
        <v>9</v>
      </c>
      <c r="N5" s="102" t="s">
        <v>51</v>
      </c>
      <c r="O5" s="102" t="s">
        <v>65</v>
      </c>
      <c r="P5" s="102" t="s">
        <v>52</v>
      </c>
      <c r="Q5" s="93" t="s">
        <v>57</v>
      </c>
      <c r="R5" s="89" t="s">
        <v>62</v>
      </c>
      <c r="S5" s="104" t="s">
        <v>58</v>
      </c>
      <c r="T5" s="93" t="s">
        <v>48</v>
      </c>
      <c r="U5" s="93" t="s">
        <v>59</v>
      </c>
      <c r="V5" s="95" t="s">
        <v>10</v>
      </c>
      <c r="W5" s="96"/>
      <c r="X5" s="96"/>
      <c r="Y5" s="97"/>
      <c r="Z5" s="95" t="s">
        <v>0</v>
      </c>
      <c r="AA5" s="97"/>
      <c r="AB5" s="95" t="s">
        <v>69</v>
      </c>
      <c r="AC5" s="97"/>
      <c r="AD5" s="95" t="s">
        <v>12</v>
      </c>
      <c r="AE5" s="97"/>
      <c r="AF5" s="87" t="s">
        <v>13</v>
      </c>
      <c r="AG5" s="93" t="s">
        <v>63</v>
      </c>
      <c r="AH5" s="87" t="s">
        <v>28</v>
      </c>
      <c r="AI5" s="87" t="s">
        <v>68</v>
      </c>
      <c r="AJ5" s="87" t="s">
        <v>29</v>
      </c>
      <c r="AK5" s="87" t="s">
        <v>30</v>
      </c>
      <c r="AL5" s="87" t="s">
        <v>31</v>
      </c>
      <c r="AM5" s="87" t="s">
        <v>32</v>
      </c>
      <c r="AN5" s="87" t="s">
        <v>6</v>
      </c>
      <c r="AO5" s="93" t="s">
        <v>59</v>
      </c>
    </row>
    <row r="6" spans="1:41" ht="115.5" customHeight="1">
      <c r="A6" s="99"/>
      <c r="B6" s="108"/>
      <c r="C6" s="108"/>
      <c r="D6" s="108"/>
      <c r="E6" s="92"/>
      <c r="F6" s="94"/>
      <c r="G6" s="92"/>
      <c r="H6" s="101"/>
      <c r="I6" s="90"/>
      <c r="J6" s="92"/>
      <c r="K6" s="92"/>
      <c r="L6" s="94"/>
      <c r="M6" s="94"/>
      <c r="N6" s="94"/>
      <c r="O6" s="94"/>
      <c r="P6" s="94"/>
      <c r="Q6" s="94"/>
      <c r="R6" s="90"/>
      <c r="S6" s="105"/>
      <c r="T6" s="94"/>
      <c r="U6" s="94"/>
      <c r="V6" s="25" t="s">
        <v>11</v>
      </c>
      <c r="W6" s="25" t="s">
        <v>67</v>
      </c>
      <c r="X6" s="21" t="s">
        <v>10</v>
      </c>
      <c r="Y6" s="24" t="s">
        <v>66</v>
      </c>
      <c r="Z6" s="63" t="s">
        <v>2</v>
      </c>
      <c r="AA6" s="64" t="s">
        <v>1</v>
      </c>
      <c r="AB6" s="63" t="s">
        <v>2</v>
      </c>
      <c r="AC6" s="63" t="s">
        <v>1</v>
      </c>
      <c r="AD6" s="65" t="s">
        <v>3</v>
      </c>
      <c r="AE6" s="27" t="s">
        <v>4</v>
      </c>
      <c r="AF6" s="88"/>
      <c r="AG6" s="94"/>
      <c r="AH6" s="88"/>
      <c r="AI6" s="88"/>
      <c r="AJ6" s="88"/>
      <c r="AK6" s="88"/>
      <c r="AL6" s="88"/>
      <c r="AM6" s="88"/>
      <c r="AN6" s="88"/>
      <c r="AO6" s="94"/>
    </row>
    <row r="7" spans="1:41" ht="12.75">
      <c r="A7" s="32" t="s">
        <v>34</v>
      </c>
      <c r="B7" s="44">
        <v>272.03849</v>
      </c>
      <c r="C7" s="45">
        <v>218.2</v>
      </c>
      <c r="D7" s="45">
        <f>C7</f>
        <v>218.2</v>
      </c>
      <c r="E7" s="45"/>
      <c r="F7" s="45">
        <f>C7</f>
        <v>218.2</v>
      </c>
      <c r="G7" s="46"/>
      <c r="H7" s="33">
        <f>D7-(E7+F7+G7)</f>
        <v>0</v>
      </c>
      <c r="I7" s="60">
        <v>2800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-1162.19193</v>
      </c>
      <c r="P7" s="45"/>
      <c r="Q7" s="30">
        <f aca="true" t="shared" si="0" ref="Q7:Q17">M7-(N7+O7+P7)</f>
        <v>1162.19193</v>
      </c>
      <c r="R7" s="61">
        <v>345.4</v>
      </c>
      <c r="S7" s="29">
        <f>Q7/R7</f>
        <v>3.36477107701216</v>
      </c>
      <c r="T7" s="28" t="s">
        <v>53</v>
      </c>
      <c r="U7" s="35" t="s">
        <v>8</v>
      </c>
      <c r="V7" s="51">
        <v>0</v>
      </c>
      <c r="W7" s="45">
        <v>1118.32572</v>
      </c>
      <c r="X7" s="36">
        <f>V7/W7</f>
        <v>0</v>
      </c>
      <c r="Y7" s="35" t="s">
        <v>8</v>
      </c>
      <c r="Z7" s="30">
        <v>5739.3</v>
      </c>
      <c r="AA7" s="30">
        <v>589.6</v>
      </c>
      <c r="AB7" s="30">
        <v>8570.6</v>
      </c>
      <c r="AC7" s="31">
        <v>2202.2</v>
      </c>
      <c r="AD7" s="66">
        <f>Z7/AB7*100</f>
        <v>66.96497328075047</v>
      </c>
      <c r="AE7" s="66">
        <f>AA7/AC7*100</f>
        <v>26.773226773226778</v>
      </c>
      <c r="AF7" s="67">
        <v>66.46</v>
      </c>
      <c r="AG7" s="35" t="s">
        <v>72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2282.49783</v>
      </c>
      <c r="C8" s="45">
        <v>2280</v>
      </c>
      <c r="D8" s="45">
        <f aca="true" t="shared" si="1" ref="D8:D17">C8</f>
        <v>2280</v>
      </c>
      <c r="E8" s="45"/>
      <c r="F8" s="45">
        <f>D8</f>
        <v>2280</v>
      </c>
      <c r="G8" s="46"/>
      <c r="H8" s="33">
        <f aca="true" t="shared" si="2" ref="H8:H17">D8-(E8+F8+G8)</f>
        <v>0</v>
      </c>
      <c r="I8" s="60">
        <v>3443.9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-132.73579</v>
      </c>
      <c r="P8" s="45"/>
      <c r="Q8" s="30">
        <f t="shared" si="0"/>
        <v>132.73579</v>
      </c>
      <c r="R8" s="61">
        <v>-48.7</v>
      </c>
      <c r="S8" s="62">
        <f aca="true" t="shared" si="4" ref="S8:S17">Q8/R8</f>
        <v>-2.72558090349076</v>
      </c>
      <c r="T8" s="28" t="s">
        <v>7</v>
      </c>
      <c r="U8" s="35" t="s">
        <v>8</v>
      </c>
      <c r="V8" s="51">
        <v>0</v>
      </c>
      <c r="W8" s="45">
        <v>1060.11293</v>
      </c>
      <c r="X8" s="36">
        <f aca="true" t="shared" si="5" ref="X8:X17">V8/W8</f>
        <v>0</v>
      </c>
      <c r="Y8" s="35" t="s">
        <v>8</v>
      </c>
      <c r="Z8" s="30">
        <v>6058.6</v>
      </c>
      <c r="AA8" s="30">
        <v>578.1</v>
      </c>
      <c r="AB8" s="30">
        <v>10641.2</v>
      </c>
      <c r="AC8" s="31">
        <v>3461.4</v>
      </c>
      <c r="AD8" s="66">
        <f aca="true" t="shared" si="6" ref="AD8:AE17">Z8/AB8*100</f>
        <v>56.93530804796452</v>
      </c>
      <c r="AE8" s="66">
        <f t="shared" si="6"/>
        <v>16.70133472005547</v>
      </c>
      <c r="AF8" s="67">
        <v>63.14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3149.99129</v>
      </c>
      <c r="C9" s="45">
        <v>0</v>
      </c>
      <c r="D9" s="45">
        <f t="shared" si="1"/>
        <v>0</v>
      </c>
      <c r="E9" s="45"/>
      <c r="F9" s="45">
        <f aca="true" t="shared" si="8" ref="F9:F17">C9</f>
        <v>0</v>
      </c>
      <c r="G9" s="46"/>
      <c r="H9" s="33">
        <f t="shared" si="2"/>
        <v>0</v>
      </c>
      <c r="I9" s="60">
        <v>7664.9</v>
      </c>
      <c r="J9" s="34">
        <f t="shared" si="3"/>
        <v>0</v>
      </c>
      <c r="K9" s="28" t="s">
        <v>7</v>
      </c>
      <c r="L9" s="35" t="s">
        <v>8</v>
      </c>
      <c r="M9" s="45">
        <v>274.24304</v>
      </c>
      <c r="N9" s="45"/>
      <c r="O9" s="49">
        <v>0</v>
      </c>
      <c r="P9" s="45"/>
      <c r="Q9" s="30">
        <f t="shared" si="0"/>
        <v>274.24304</v>
      </c>
      <c r="R9" s="61">
        <v>-168.3</v>
      </c>
      <c r="S9" s="62">
        <f t="shared" si="4"/>
        <v>-1.6294892453951277</v>
      </c>
      <c r="T9" s="28" t="s">
        <v>7</v>
      </c>
      <c r="U9" s="35" t="s">
        <v>8</v>
      </c>
      <c r="V9" s="51">
        <v>0</v>
      </c>
      <c r="W9" s="45">
        <v>1116.4175</v>
      </c>
      <c r="X9" s="36">
        <f t="shared" si="5"/>
        <v>0</v>
      </c>
      <c r="Y9" s="35" t="s">
        <v>8</v>
      </c>
      <c r="Z9" s="30">
        <v>6981</v>
      </c>
      <c r="AA9" s="30">
        <v>570.2</v>
      </c>
      <c r="AB9" s="30">
        <v>14546</v>
      </c>
      <c r="AC9" s="31">
        <v>3955.7</v>
      </c>
      <c r="AD9" s="66">
        <f t="shared" si="6"/>
        <v>47.992575278427054</v>
      </c>
      <c r="AE9" s="66">
        <f t="shared" si="6"/>
        <v>14.414642161943526</v>
      </c>
      <c r="AF9" s="67">
        <v>55.53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>M9</f>
        <v>274.24304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2299.71883</v>
      </c>
      <c r="C10" s="45">
        <v>0</v>
      </c>
      <c r="D10" s="45">
        <f t="shared" si="1"/>
        <v>0</v>
      </c>
      <c r="E10" s="45"/>
      <c r="F10" s="45">
        <f t="shared" si="8"/>
        <v>0</v>
      </c>
      <c r="G10" s="46"/>
      <c r="H10" s="33">
        <f t="shared" si="2"/>
        <v>0</v>
      </c>
      <c r="I10" s="60">
        <v>4727.3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-183.59553</v>
      </c>
      <c r="P10" s="45"/>
      <c r="Q10" s="30">
        <f>M10-(N10+O10+P10)</f>
        <v>183.59553</v>
      </c>
      <c r="R10" s="61">
        <v>82.6</v>
      </c>
      <c r="S10" s="29">
        <f t="shared" si="4"/>
        <v>2.2227061743341405</v>
      </c>
      <c r="T10" s="28" t="s">
        <v>7</v>
      </c>
      <c r="U10" s="35" t="s">
        <v>8</v>
      </c>
      <c r="V10" s="51">
        <v>0</v>
      </c>
      <c r="W10" s="45">
        <v>993.02777</v>
      </c>
      <c r="X10" s="36">
        <f t="shared" si="5"/>
        <v>0</v>
      </c>
      <c r="Y10" s="35" t="s">
        <v>8</v>
      </c>
      <c r="Z10" s="30">
        <v>6069.7</v>
      </c>
      <c r="AA10" s="30">
        <v>536.7</v>
      </c>
      <c r="AB10" s="30">
        <v>11119.7</v>
      </c>
      <c r="AC10" s="31">
        <v>3462.8</v>
      </c>
      <c r="AD10" s="66">
        <f t="shared" si="6"/>
        <v>54.585105713283625</v>
      </c>
      <c r="AE10" s="66">
        <f t="shared" si="6"/>
        <v>15.499018135612799</v>
      </c>
      <c r="AF10" s="67">
        <v>84.19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4130.16277</v>
      </c>
      <c r="C11" s="45">
        <v>0</v>
      </c>
      <c r="D11" s="45">
        <f t="shared" si="1"/>
        <v>0</v>
      </c>
      <c r="E11" s="45"/>
      <c r="F11" s="45">
        <f t="shared" si="8"/>
        <v>0</v>
      </c>
      <c r="G11" s="46"/>
      <c r="H11" s="33">
        <f t="shared" si="2"/>
        <v>0</v>
      </c>
      <c r="I11" s="60">
        <v>9958.5</v>
      </c>
      <c r="J11" s="34">
        <f t="shared" si="3"/>
        <v>0</v>
      </c>
      <c r="K11" s="28" t="s">
        <v>7</v>
      </c>
      <c r="L11" s="35" t="s">
        <v>8</v>
      </c>
      <c r="M11" s="45">
        <v>726.1912</v>
      </c>
      <c r="N11" s="45"/>
      <c r="O11" s="49">
        <v>0</v>
      </c>
      <c r="P11" s="45"/>
      <c r="Q11" s="30">
        <f>M11-(N11+O11+P11)</f>
        <v>726.1912</v>
      </c>
      <c r="R11" s="61">
        <v>-36.2</v>
      </c>
      <c r="S11" s="29">
        <f>Q11/R11</f>
        <v>-20.06053038674033</v>
      </c>
      <c r="T11" s="28" t="s">
        <v>7</v>
      </c>
      <c r="U11" s="35" t="s">
        <v>8</v>
      </c>
      <c r="V11" s="51">
        <v>0</v>
      </c>
      <c r="W11" s="45">
        <v>2006.59582</v>
      </c>
      <c r="X11" s="36">
        <f t="shared" si="5"/>
        <v>0</v>
      </c>
      <c r="Y11" s="35" t="s">
        <v>8</v>
      </c>
      <c r="Z11" s="30">
        <v>7646.8</v>
      </c>
      <c r="AA11" s="30">
        <v>807.9</v>
      </c>
      <c r="AB11" s="30">
        <v>20555.5</v>
      </c>
      <c r="AC11" s="31">
        <v>5378.2</v>
      </c>
      <c r="AD11" s="66">
        <f t="shared" si="6"/>
        <v>37.20074919121403</v>
      </c>
      <c r="AE11" s="66">
        <f t="shared" si="6"/>
        <v>15.021754490349931</v>
      </c>
      <c r="AF11" s="67">
        <v>41.44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726.1912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295.42459</v>
      </c>
      <c r="C12" s="45">
        <v>0</v>
      </c>
      <c r="D12" s="45">
        <f t="shared" si="1"/>
        <v>0</v>
      </c>
      <c r="E12" s="45"/>
      <c r="F12" s="45">
        <f t="shared" si="8"/>
        <v>0</v>
      </c>
      <c r="G12" s="46"/>
      <c r="H12" s="33">
        <f t="shared" si="2"/>
        <v>0</v>
      </c>
      <c r="I12" s="60">
        <v>2678.8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-149.66416</v>
      </c>
      <c r="P12" s="45"/>
      <c r="Q12" s="30">
        <f t="shared" si="0"/>
        <v>149.66416</v>
      </c>
      <c r="R12" s="61">
        <v>-12.6</v>
      </c>
      <c r="S12" s="62">
        <f t="shared" si="4"/>
        <v>-11.878107936507938</v>
      </c>
      <c r="T12" s="28" t="s">
        <v>53</v>
      </c>
      <c r="U12" s="35" t="s">
        <v>8</v>
      </c>
      <c r="V12" s="51">
        <v>0</v>
      </c>
      <c r="W12" s="45">
        <v>811.98142</v>
      </c>
      <c r="X12" s="36">
        <f t="shared" si="5"/>
        <v>0</v>
      </c>
      <c r="Y12" s="35" t="s">
        <v>8</v>
      </c>
      <c r="Z12" s="30">
        <v>5712.9</v>
      </c>
      <c r="AA12" s="30">
        <v>582.8</v>
      </c>
      <c r="AB12" s="30">
        <v>7791.5</v>
      </c>
      <c r="AC12" s="31">
        <v>1243.2</v>
      </c>
      <c r="AD12" s="66">
        <f t="shared" si="6"/>
        <v>73.32221010075082</v>
      </c>
      <c r="AE12" s="66">
        <f t="shared" si="6"/>
        <v>46.87902187902188</v>
      </c>
      <c r="AF12" s="67">
        <v>73.72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970.72297</v>
      </c>
      <c r="C13" s="45">
        <v>732.8</v>
      </c>
      <c r="D13" s="45">
        <f t="shared" si="1"/>
        <v>732.8</v>
      </c>
      <c r="E13" s="45"/>
      <c r="F13" s="45">
        <f t="shared" si="8"/>
        <v>732.8</v>
      </c>
      <c r="G13" s="46"/>
      <c r="H13" s="33">
        <f t="shared" si="2"/>
        <v>0</v>
      </c>
      <c r="I13" s="60">
        <v>3118.7</v>
      </c>
      <c r="J13" s="34">
        <f>H13/I13</f>
        <v>0</v>
      </c>
      <c r="K13" s="28" t="s">
        <v>53</v>
      </c>
      <c r="L13" s="35" t="s">
        <v>8</v>
      </c>
      <c r="M13" s="45"/>
      <c r="N13" s="45"/>
      <c r="O13" s="49">
        <v>-473.93729</v>
      </c>
      <c r="P13" s="45"/>
      <c r="Q13" s="30">
        <f t="shared" si="0"/>
        <v>473.93729</v>
      </c>
      <c r="R13" s="61">
        <v>-67.2</v>
      </c>
      <c r="S13" s="62">
        <f t="shared" si="4"/>
        <v>-7.052638244047619</v>
      </c>
      <c r="T13" s="28" t="s">
        <v>53</v>
      </c>
      <c r="U13" s="35" t="s">
        <v>8</v>
      </c>
      <c r="V13" s="51">
        <v>0</v>
      </c>
      <c r="W13" s="45">
        <v>1100.44619</v>
      </c>
      <c r="X13" s="36">
        <f t="shared" si="5"/>
        <v>0</v>
      </c>
      <c r="Y13" s="35" t="s">
        <v>8</v>
      </c>
      <c r="Z13" s="30">
        <v>6368.2</v>
      </c>
      <c r="AA13" s="30">
        <v>492.8</v>
      </c>
      <c r="AB13" s="30">
        <v>11613</v>
      </c>
      <c r="AC13" s="31">
        <v>2536.3</v>
      </c>
      <c r="AD13" s="66">
        <f t="shared" si="6"/>
        <v>54.83682080427107</v>
      </c>
      <c r="AE13" s="66">
        <f t="shared" si="6"/>
        <v>19.429878168986317</v>
      </c>
      <c r="AF13" s="67">
        <v>60.62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0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1408.05752</v>
      </c>
      <c r="C14" s="45">
        <v>1227.6</v>
      </c>
      <c r="D14" s="45">
        <f t="shared" si="1"/>
        <v>1227.6</v>
      </c>
      <c r="E14" s="45"/>
      <c r="F14" s="45">
        <f>C14</f>
        <v>1227.6</v>
      </c>
      <c r="G14" s="46"/>
      <c r="H14" s="33">
        <f t="shared" si="2"/>
        <v>0</v>
      </c>
      <c r="I14" s="60">
        <v>3597.5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-19.06571</v>
      </c>
      <c r="P14" s="45"/>
      <c r="Q14" s="30">
        <f t="shared" si="0"/>
        <v>19.06571</v>
      </c>
      <c r="R14" s="61">
        <v>-151.6</v>
      </c>
      <c r="S14" s="62">
        <f t="shared" si="4"/>
        <v>-0.12576325857519788</v>
      </c>
      <c r="T14" s="28" t="s">
        <v>7</v>
      </c>
      <c r="U14" s="35" t="s">
        <v>8</v>
      </c>
      <c r="V14" s="51">
        <v>0</v>
      </c>
      <c r="W14" s="45">
        <v>862.77204</v>
      </c>
      <c r="X14" s="36">
        <f t="shared" si="5"/>
        <v>0</v>
      </c>
      <c r="Y14" s="35" t="s">
        <v>8</v>
      </c>
      <c r="Z14" s="30">
        <v>5427.6</v>
      </c>
      <c r="AA14" s="30">
        <v>548.8</v>
      </c>
      <c r="AB14" s="30">
        <v>8408.4</v>
      </c>
      <c r="AC14" s="31">
        <v>2281.3</v>
      </c>
      <c r="AD14" s="66">
        <f t="shared" si="6"/>
        <v>64.54973597830741</v>
      </c>
      <c r="AE14" s="66">
        <f t="shared" si="6"/>
        <v>24.056459036514262</v>
      </c>
      <c r="AF14" s="67">
        <v>75.11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22670.37463</v>
      </c>
      <c r="C15" s="45">
        <v>0</v>
      </c>
      <c r="D15" s="45">
        <f t="shared" si="1"/>
        <v>0</v>
      </c>
      <c r="E15" s="45"/>
      <c r="F15" s="45">
        <f t="shared" si="8"/>
        <v>0</v>
      </c>
      <c r="G15" s="46"/>
      <c r="H15" s="33">
        <f t="shared" si="2"/>
        <v>0</v>
      </c>
      <c r="I15" s="60">
        <v>35137.6</v>
      </c>
      <c r="J15" s="34">
        <f t="shared" si="3"/>
        <v>0</v>
      </c>
      <c r="K15" s="28" t="s">
        <v>7</v>
      </c>
      <c r="L15" s="35" t="s">
        <v>8</v>
      </c>
      <c r="M15" s="45">
        <v>2033.38341</v>
      </c>
      <c r="N15" s="45"/>
      <c r="O15" s="49">
        <v>0</v>
      </c>
      <c r="P15" s="45"/>
      <c r="Q15" s="30">
        <f t="shared" si="0"/>
        <v>2033.38341</v>
      </c>
      <c r="R15" s="61">
        <v>417.4</v>
      </c>
      <c r="S15" s="29">
        <f t="shared" si="4"/>
        <v>4.871546262577863</v>
      </c>
      <c r="T15" s="28" t="s">
        <v>7</v>
      </c>
      <c r="U15" s="35" t="s">
        <v>8</v>
      </c>
      <c r="V15" s="51">
        <v>0</v>
      </c>
      <c r="W15" s="45">
        <v>3722.79459</v>
      </c>
      <c r="X15" s="36">
        <f t="shared" si="5"/>
        <v>0</v>
      </c>
      <c r="Y15" s="35" t="s">
        <v>8</v>
      </c>
      <c r="Z15" s="30">
        <v>13027.5</v>
      </c>
      <c r="AA15" s="30">
        <v>1167.6</v>
      </c>
      <c r="AB15" s="30">
        <v>63688.2</v>
      </c>
      <c r="AC15" s="30">
        <v>24246.7</v>
      </c>
      <c r="AD15" s="66">
        <f t="shared" si="6"/>
        <v>20.455123555069857</v>
      </c>
      <c r="AE15" s="66">
        <f t="shared" si="6"/>
        <v>4.8155006660700215</v>
      </c>
      <c r="AF15" s="67">
        <v>34.2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2033.38341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342.45952</v>
      </c>
      <c r="C16" s="45">
        <v>342</v>
      </c>
      <c r="D16" s="45">
        <f t="shared" si="1"/>
        <v>342</v>
      </c>
      <c r="E16" s="45"/>
      <c r="F16" s="45">
        <f t="shared" si="8"/>
        <v>342</v>
      </c>
      <c r="G16" s="46"/>
      <c r="H16" s="33">
        <f t="shared" si="2"/>
        <v>0</v>
      </c>
      <c r="I16" s="60">
        <v>5027.2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-483.45705</v>
      </c>
      <c r="P16" s="45"/>
      <c r="Q16" s="30">
        <f t="shared" si="0"/>
        <v>483.45705</v>
      </c>
      <c r="R16" s="61">
        <v>138</v>
      </c>
      <c r="S16" s="29">
        <f t="shared" si="4"/>
        <v>3.503311956521739</v>
      </c>
      <c r="T16" s="28" t="s">
        <v>53</v>
      </c>
      <c r="U16" s="35" t="s">
        <v>8</v>
      </c>
      <c r="V16" s="51">
        <v>0</v>
      </c>
      <c r="W16" s="45">
        <v>1053.58693</v>
      </c>
      <c r="X16" s="36">
        <f t="shared" si="5"/>
        <v>0</v>
      </c>
      <c r="Y16" s="35" t="s">
        <v>8</v>
      </c>
      <c r="Z16" s="30">
        <v>5487.4</v>
      </c>
      <c r="AA16" s="30">
        <v>641.8</v>
      </c>
      <c r="AB16" s="30">
        <v>8178.6</v>
      </c>
      <c r="AC16" s="30">
        <v>1646.1</v>
      </c>
      <c r="AD16" s="66">
        <f t="shared" si="6"/>
        <v>67.0946127699117</v>
      </c>
      <c r="AE16" s="66">
        <f t="shared" si="6"/>
        <v>38.989125812526574</v>
      </c>
      <c r="AF16" s="67">
        <v>88.71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896.83762</v>
      </c>
      <c r="C17" s="45">
        <v>896.8</v>
      </c>
      <c r="D17" s="45">
        <f t="shared" si="1"/>
        <v>896.8</v>
      </c>
      <c r="E17" s="45"/>
      <c r="F17" s="45">
        <f t="shared" si="8"/>
        <v>896.8</v>
      </c>
      <c r="G17" s="46"/>
      <c r="H17" s="33">
        <f t="shared" si="2"/>
        <v>0</v>
      </c>
      <c r="I17" s="60">
        <v>3496.5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-251.31125</v>
      </c>
      <c r="P17" s="45"/>
      <c r="Q17" s="30">
        <f t="shared" si="0"/>
        <v>251.31125</v>
      </c>
      <c r="R17" s="61">
        <v>51.3</v>
      </c>
      <c r="S17" s="62">
        <f t="shared" si="4"/>
        <v>4.89885477582846</v>
      </c>
      <c r="T17" s="28" t="s">
        <v>7</v>
      </c>
      <c r="U17" s="35" t="s">
        <v>8</v>
      </c>
      <c r="V17" s="51">
        <v>0</v>
      </c>
      <c r="W17" s="45">
        <v>1134.49511</v>
      </c>
      <c r="X17" s="36">
        <f t="shared" si="5"/>
        <v>0</v>
      </c>
      <c r="Y17" s="35" t="s">
        <v>8</v>
      </c>
      <c r="Z17" s="30">
        <v>6355.3</v>
      </c>
      <c r="AA17" s="30">
        <v>860.5</v>
      </c>
      <c r="AB17" s="30">
        <v>8359</v>
      </c>
      <c r="AC17" s="31">
        <v>2220.3</v>
      </c>
      <c r="AD17" s="66">
        <f t="shared" si="6"/>
        <v>76.02942935757866</v>
      </c>
      <c r="AE17" s="66">
        <f t="shared" si="6"/>
        <v>38.756023960726026</v>
      </c>
      <c r="AF17" s="67">
        <v>81.03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38718.28605999999</v>
      </c>
      <c r="C18" s="68">
        <f>C7+C8+C9+C10+C11+C12+C13+C14+C15+C16+C17</f>
        <v>5697.400000000001</v>
      </c>
      <c r="D18" s="47">
        <f t="shared" si="9"/>
        <v>5697.400000000001</v>
      </c>
      <c r="E18" s="47">
        <f t="shared" si="9"/>
        <v>0</v>
      </c>
      <c r="F18" s="47">
        <f t="shared" si="9"/>
        <v>5697.400000000001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81650.9</v>
      </c>
      <c r="J18" s="33"/>
      <c r="K18" s="33"/>
      <c r="L18" s="33"/>
      <c r="M18" s="61">
        <f t="shared" si="10"/>
        <v>3033.81765</v>
      </c>
      <c r="N18" s="50">
        <f t="shared" si="10"/>
        <v>0</v>
      </c>
      <c r="O18" s="61">
        <f t="shared" si="10"/>
        <v>-2855.95871</v>
      </c>
      <c r="P18" s="50">
        <f t="shared" si="10"/>
        <v>0</v>
      </c>
      <c r="Q18" s="31">
        <f t="shared" si="10"/>
        <v>5889.776359999999</v>
      </c>
      <c r="R18" s="61">
        <f>SUM(R7:R17)</f>
        <v>550.0999999999999</v>
      </c>
      <c r="S18" s="31"/>
      <c r="T18" s="33"/>
      <c r="U18" s="39"/>
      <c r="V18" s="52">
        <f>SUM(V7:V17)</f>
        <v>0</v>
      </c>
      <c r="W18" s="69">
        <f>SUM(W7:W17)</f>
        <v>14980.55602</v>
      </c>
      <c r="X18" s="39"/>
      <c r="Y18" s="39"/>
      <c r="Z18" s="57">
        <f>SUM(Z7:Z17)</f>
        <v>74874.3</v>
      </c>
      <c r="AA18" s="57">
        <f>SUM(AA7:AA17)</f>
        <v>7376.8</v>
      </c>
      <c r="AB18" s="61">
        <f>SUM(AB7:AB17)</f>
        <v>173471.69999999998</v>
      </c>
      <c r="AC18" s="61">
        <f>SUM(AC7:AC17)</f>
        <v>52634.200000000004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3033.81765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B1:K3"/>
    <mergeCell ref="E5:E6"/>
    <mergeCell ref="N5:N6"/>
    <mergeCell ref="O5:O6"/>
    <mergeCell ref="Q5:Q6"/>
    <mergeCell ref="P5:P6"/>
    <mergeCell ref="B5:B6"/>
    <mergeCell ref="C5:C6"/>
    <mergeCell ref="D5:D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AN5:AN6"/>
    <mergeCell ref="AO5:AO6"/>
    <mergeCell ref="AM5:AM6"/>
    <mergeCell ref="AI5:AI6"/>
    <mergeCell ref="AL5:AL6"/>
    <mergeCell ref="AK5:AK6"/>
    <mergeCell ref="AJ5:AJ6"/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2023-03-30T08:31:35Z</dcterms:modified>
  <cp:category/>
  <cp:version/>
  <cp:contentType/>
  <cp:contentStatus/>
</cp:coreProperties>
</file>