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<sst xmlns="http://schemas.openxmlformats.org/spreadsheetml/2006/main" count="270" uniqueCount="72">
  <si>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</si>
  <si>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</si>
  <si>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</si>
  <si>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</si>
  <si>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</si>
  <si>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</si>
  <si>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</si>
  <si>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</si>
  <si>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</si>
  <si>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</si>
  <si>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</si>
  <si>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</si>
  <si>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</si>
  <si>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</si>
  <si>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</si>
  <si>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</si>
  <si>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</si>
  <si>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</si>
  <si>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</si>
  <si>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</si>
  <si>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</si>
  <si>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</si>
  <si>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</si>
  <si>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</si>
  <si>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</si>
  <si>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</si>
  <si>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</si>
  <si>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</si>
  <si>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</si>
  <si>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</si>
  <si>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</si>
  <si>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</si>
  <si>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</si>
  <si>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</si>
  <si>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</si>
  <si>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</si>
  <si>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</si>
  <si>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</si>
  <si>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</si>
  <si>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</si>
  <si>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</si>
  <si>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</si>
  <si>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</si>
  <si>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</si>
  <si>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</si>
  <si>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</si>
  <si>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</si>
  <si>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</si>
  <si>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</si>
  <si>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</si>
  <si>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</si>
  <si>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</si>
  <si>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</si>
  <si>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</si>
  <si>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</si>
  <si>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</si>
  <si>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</si>
  <si>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</si>
  <si>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</si>
  <si>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</si>
  <si>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</si>
  <si>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</si>
  <si>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</si>
  <si>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</si>
  <si>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</si>
  <si>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</si>
  <si>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</si>
  <si>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</si>
  <si>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</si>
  <si>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</si>
  <si>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01.01.2023 года</t>
  </si>
  <si>
    <t>по состоянию на 01.01.2023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</si>
</sst>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3" t="s">
        <v>45</v>
      </c>
      <c r="E1" s="73"/>
      <c r="F1" s="73"/>
      <c r="G1" s="73"/>
      <c r="H1" s="74"/>
    </row>
    <row r="2" spans="2:8" ht="18" customHeight="1">
      <c r="B2" s="5"/>
      <c r="C2" s="5"/>
      <c r="D2" s="73" t="s">
        <v>71</v>
      </c>
      <c r="E2" s="73"/>
      <c r="F2" s="73"/>
      <c r="G2" s="73"/>
      <c r="H2" s="75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6" t="s">
        <v>14</v>
      </c>
      <c r="B4" s="76"/>
      <c r="C4" s="77" t="s">
        <v>15</v>
      </c>
      <c r="D4" s="79" t="s">
        <v>16</v>
      </c>
      <c r="E4" s="79" t="s">
        <v>17</v>
      </c>
      <c r="F4" s="79" t="s">
        <v>18</v>
      </c>
      <c r="G4" s="79" t="s">
        <v>19</v>
      </c>
      <c r="H4" s="79" t="s">
        <v>20</v>
      </c>
      <c r="I4" s="83" t="s">
        <v>21</v>
      </c>
      <c r="J4" s="79" t="s">
        <v>22</v>
      </c>
      <c r="K4" s="79" t="s">
        <v>23</v>
      </c>
      <c r="L4" s="79" t="s">
        <v>24</v>
      </c>
    </row>
    <row r="5" spans="1:12" s="9" customFormat="1" ht="204.75" customHeight="1">
      <c r="A5" s="76"/>
      <c r="B5" s="76"/>
      <c r="C5" s="78"/>
      <c r="D5" s="79"/>
      <c r="E5" s="79"/>
      <c r="F5" s="79"/>
      <c r="G5" s="79"/>
      <c r="H5" s="79"/>
      <c r="I5" s="83"/>
      <c r="J5" s="79"/>
      <c r="K5" s="79"/>
      <c r="L5" s="79"/>
    </row>
    <row r="6" spans="1:12" s="12" customFormat="1" ht="12.75" customHeight="1">
      <c r="A6" s="84" t="s">
        <v>25</v>
      </c>
      <c r="B6" s="85"/>
      <c r="C6" s="86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0" t="s">
        <v>46</v>
      </c>
      <c r="B7" s="71"/>
      <c r="C7" s="72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0" t="s">
        <v>35</v>
      </c>
      <c r="B8" s="81"/>
      <c r="C8" s="8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0" t="s">
        <v>36</v>
      </c>
      <c r="B9" s="81"/>
      <c r="C9" s="8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0" t="s">
        <v>37</v>
      </c>
      <c r="B10" s="81"/>
      <c r="C10" s="8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0" t="s">
        <v>38</v>
      </c>
      <c r="B11" s="81"/>
      <c r="C11" s="8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0" t="s">
        <v>39</v>
      </c>
      <c r="B12" s="81"/>
      <c r="C12" s="8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0" t="s">
        <v>40</v>
      </c>
      <c r="B13" s="81"/>
      <c r="C13" s="8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0" t="s">
        <v>41</v>
      </c>
      <c r="B14" s="81"/>
      <c r="C14" s="8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0" t="s">
        <v>42</v>
      </c>
      <c r="B15" s="81"/>
      <c r="C15" s="8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0" t="s">
        <v>43</v>
      </c>
      <c r="B16" s="81"/>
      <c r="C16" s="8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0" t="s">
        <v>44</v>
      </c>
      <c r="B17" s="81"/>
      <c r="C17" s="8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Y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7" sqref="AF7:AF17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7" t="s">
        <v>70</v>
      </c>
      <c r="C1" s="87"/>
      <c r="D1" s="87"/>
      <c r="E1" s="87"/>
      <c r="F1" s="87"/>
      <c r="G1" s="87"/>
      <c r="H1" s="87"/>
      <c r="I1" s="87"/>
      <c r="J1" s="87"/>
      <c r="K1" s="8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7"/>
      <c r="C2" s="87"/>
      <c r="D2" s="87"/>
      <c r="E2" s="87"/>
      <c r="F2" s="87"/>
      <c r="G2" s="87"/>
      <c r="H2" s="87"/>
      <c r="I2" s="87"/>
      <c r="J2" s="87"/>
      <c r="K2" s="8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7"/>
      <c r="C3" s="87"/>
      <c r="D3" s="87"/>
      <c r="E3" s="87"/>
      <c r="F3" s="87"/>
      <c r="G3" s="87"/>
      <c r="H3" s="87"/>
      <c r="I3" s="87"/>
      <c r="J3" s="87"/>
      <c r="K3" s="8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5" t="s">
        <v>47</v>
      </c>
      <c r="B5" s="93" t="s">
        <v>49</v>
      </c>
      <c r="C5" s="93" t="s">
        <v>50</v>
      </c>
      <c r="D5" s="93" t="s">
        <v>61</v>
      </c>
      <c r="E5" s="88" t="s">
        <v>51</v>
      </c>
      <c r="F5" s="90" t="s">
        <v>65</v>
      </c>
      <c r="G5" s="88" t="s">
        <v>52</v>
      </c>
      <c r="H5" s="99" t="s">
        <v>54</v>
      </c>
      <c r="I5" s="105" t="s">
        <v>55</v>
      </c>
      <c r="J5" s="107" t="s">
        <v>56</v>
      </c>
      <c r="K5" s="107" t="s">
        <v>48</v>
      </c>
      <c r="L5" s="92" t="s">
        <v>60</v>
      </c>
      <c r="M5" s="92" t="s">
        <v>9</v>
      </c>
      <c r="N5" s="90" t="s">
        <v>51</v>
      </c>
      <c r="O5" s="90" t="s">
        <v>65</v>
      </c>
      <c r="P5" s="90" t="s">
        <v>52</v>
      </c>
      <c r="Q5" s="92" t="s">
        <v>57</v>
      </c>
      <c r="R5" s="105" t="s">
        <v>62</v>
      </c>
      <c r="S5" s="101" t="s">
        <v>58</v>
      </c>
      <c r="T5" s="92" t="s">
        <v>48</v>
      </c>
      <c r="U5" s="92" t="s">
        <v>59</v>
      </c>
      <c r="V5" s="97" t="s">
        <v>10</v>
      </c>
      <c r="W5" s="108"/>
      <c r="X5" s="108"/>
      <c r="Y5" s="98"/>
      <c r="Z5" s="97" t="s">
        <v>0</v>
      </c>
      <c r="AA5" s="98"/>
      <c r="AB5" s="97" t="s">
        <v>69</v>
      </c>
      <c r="AC5" s="98"/>
      <c r="AD5" s="97" t="s">
        <v>12</v>
      </c>
      <c r="AE5" s="98"/>
      <c r="AF5" s="103" t="s">
        <v>13</v>
      </c>
      <c r="AG5" s="92" t="s">
        <v>63</v>
      </c>
      <c r="AH5" s="103" t="s">
        <v>28</v>
      </c>
      <c r="AI5" s="103" t="s">
        <v>68</v>
      </c>
      <c r="AJ5" s="103" t="s">
        <v>29</v>
      </c>
      <c r="AK5" s="103" t="s">
        <v>30</v>
      </c>
      <c r="AL5" s="103" t="s">
        <v>31</v>
      </c>
      <c r="AM5" s="103" t="s">
        <v>32</v>
      </c>
      <c r="AN5" s="103" t="s">
        <v>6</v>
      </c>
      <c r="AO5" s="92" t="s">
        <v>59</v>
      </c>
    </row>
    <row r="6" spans="1:41" ht="115.5" customHeight="1">
      <c r="A6" s="96"/>
      <c r="B6" s="94"/>
      <c r="C6" s="94"/>
      <c r="D6" s="94"/>
      <c r="E6" s="89"/>
      <c r="F6" s="91"/>
      <c r="G6" s="89"/>
      <c r="H6" s="100"/>
      <c r="I6" s="106"/>
      <c r="J6" s="89"/>
      <c r="K6" s="89"/>
      <c r="L6" s="91"/>
      <c r="M6" s="91"/>
      <c r="N6" s="91"/>
      <c r="O6" s="91"/>
      <c r="P6" s="91"/>
      <c r="Q6" s="91"/>
      <c r="R6" s="106"/>
      <c r="S6" s="102"/>
      <c r="T6" s="91"/>
      <c r="U6" s="91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104"/>
      <c r="AG6" s="91"/>
      <c r="AH6" s="104"/>
      <c r="AI6" s="104"/>
      <c r="AJ6" s="104"/>
      <c r="AK6" s="104"/>
      <c r="AL6" s="104"/>
      <c r="AM6" s="104"/>
      <c r="AN6" s="104"/>
      <c r="AO6" s="91"/>
    </row>
    <row r="7" spans="1:41" ht="12.75">
      <c r="A7" s="32" t="s">
        <v>34</v>
      </c>
      <c r="B7" s="44">
        <v>1204.39471</v>
      </c>
      <c r="C7" s="45">
        <v>1109.5</v>
      </c>
      <c r="D7" s="45">
        <f>C7</f>
        <v>1109.5</v>
      </c>
      <c r="E7" s="45"/>
      <c r="F7" s="45">
        <f>C7</f>
        <v>1109.5</v>
      </c>
      <c r="G7" s="46"/>
      <c r="H7" s="33">
        <f>D7-(E7+F7+G7)</f>
        <v>0</v>
      </c>
      <c r="I7" s="60">
        <v>2523.5</v>
      </c>
      <c r="J7" s="34">
        <f>H7/I7</f>
        <v>0</v>
      </c>
      <c r="K7" s="28" t="s">
        <v>53</v>
      </c>
      <c r="L7" s="35" t="s">
        <v>8</v>
      </c>
      <c r="M7" s="45">
        <v>932.35622</v>
      </c>
      <c r="N7" s="45"/>
      <c r="O7" s="49">
        <v>0</v>
      </c>
      <c r="P7" s="45"/>
      <c r="Q7" s="30">
        <f aca="true" t="shared" si="0" ref="Q7:Q17">M7-(N7+O7+P7)</f>
        <v>932.35622</v>
      </c>
      <c r="R7" s="61">
        <v>2418.9</v>
      </c>
      <c r="S7" s="29">
        <f>Q7/R7</f>
        <v>0.3854463681838852</v>
      </c>
      <c r="T7" s="28" t="s">
        <v>53</v>
      </c>
      <c r="U7" s="35" t="s">
        <v>8</v>
      </c>
      <c r="V7" s="51">
        <v>0</v>
      </c>
      <c r="W7" s="45">
        <v>8680.15165</v>
      </c>
      <c r="X7" s="36">
        <f>V7/W7</f>
        <v>0</v>
      </c>
      <c r="Y7" s="35" t="s">
        <v>8</v>
      </c>
      <c r="Z7" s="30">
        <v>5514.1</v>
      </c>
      <c r="AA7" s="30">
        <v>5366.9</v>
      </c>
      <c r="AB7" s="30">
        <v>8675.3</v>
      </c>
      <c r="AC7" s="31">
        <v>8570.7</v>
      </c>
      <c r="AD7" s="66">
        <f>Z7/AB7*100</f>
        <v>63.56091431996589</v>
      </c>
      <c r="AE7" s="66">
        <f>AA7/AC7*100</f>
        <v>62.61915596159005</v>
      </c>
      <c r="AF7" s="67">
        <v>83.96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932.35622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2297.64068</v>
      </c>
      <c r="C8" s="45">
        <v>2250</v>
      </c>
      <c r="D8" s="45">
        <f aca="true" t="shared" si="1" ref="D8:D17">C8</f>
        <v>2250</v>
      </c>
      <c r="E8" s="45"/>
      <c r="F8" s="45">
        <f>D8</f>
        <v>2250</v>
      </c>
      <c r="G8" s="46"/>
      <c r="H8" s="33">
        <f aca="true" t="shared" si="2" ref="H8:H17">D8-(E8+F8+G8)</f>
        <v>0</v>
      </c>
      <c r="I8" s="60">
        <v>3076.4</v>
      </c>
      <c r="J8" s="34">
        <f aca="true" t="shared" si="3" ref="J8:J17">H8/I8</f>
        <v>0</v>
      </c>
      <c r="K8" s="28" t="s">
        <v>7</v>
      </c>
      <c r="L8" s="35" t="s">
        <v>8</v>
      </c>
      <c r="M8" s="45">
        <v>15.14285</v>
      </c>
      <c r="N8" s="45"/>
      <c r="O8" s="49">
        <v>0</v>
      </c>
      <c r="P8" s="45"/>
      <c r="Q8" s="30">
        <f t="shared" si="0"/>
        <v>15.14285</v>
      </c>
      <c r="R8" s="61">
        <v>4336.8</v>
      </c>
      <c r="S8" s="62">
        <f aca="true" t="shared" si="4" ref="S8:S17">Q8/R8</f>
        <v>0.0034917104777716285</v>
      </c>
      <c r="T8" s="28" t="s">
        <v>7</v>
      </c>
      <c r="U8" s="35" t="s">
        <v>8</v>
      </c>
      <c r="V8" s="51">
        <v>0</v>
      </c>
      <c r="W8" s="45">
        <v>16550.3581</v>
      </c>
      <c r="X8" s="36">
        <f aca="true" t="shared" si="5" ref="X8:X17">V8/W8</f>
        <v>0</v>
      </c>
      <c r="Y8" s="35" t="s">
        <v>8</v>
      </c>
      <c r="Z8" s="30">
        <v>5658.1</v>
      </c>
      <c r="AA8" s="30">
        <v>5298.8</v>
      </c>
      <c r="AB8" s="30">
        <v>9656.6</v>
      </c>
      <c r="AC8" s="31">
        <v>10917</v>
      </c>
      <c r="AD8" s="66">
        <f aca="true" t="shared" si="6" ref="AD8:AE17">Z8/AB8*100</f>
        <v>58.59308659362509</v>
      </c>
      <c r="AE8" s="66">
        <f t="shared" si="6"/>
        <v>48.53714390400293</v>
      </c>
      <c r="AF8" s="67">
        <v>76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15.14285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4801.262</v>
      </c>
      <c r="C9" s="45">
        <v>2895</v>
      </c>
      <c r="D9" s="45">
        <f t="shared" si="1"/>
        <v>2895</v>
      </c>
      <c r="E9" s="45"/>
      <c r="F9" s="45">
        <f aca="true" t="shared" si="8" ref="F9:F17">C9</f>
        <v>2895</v>
      </c>
      <c r="G9" s="46"/>
      <c r="H9" s="33">
        <f t="shared" si="2"/>
        <v>0</v>
      </c>
      <c r="I9" s="60">
        <v>7298</v>
      </c>
      <c r="J9" s="34">
        <f t="shared" si="3"/>
        <v>0</v>
      </c>
      <c r="K9" s="28" t="s">
        <v>7</v>
      </c>
      <c r="L9" s="35" t="s">
        <v>8</v>
      </c>
      <c r="M9" s="45">
        <v>1651.27071</v>
      </c>
      <c r="N9" s="45"/>
      <c r="O9" s="49">
        <v>0</v>
      </c>
      <c r="P9" s="45"/>
      <c r="Q9" s="30">
        <f t="shared" si="0"/>
        <v>1651.27071</v>
      </c>
      <c r="R9" s="61">
        <v>7855.4</v>
      </c>
      <c r="S9" s="62">
        <f t="shared" si="4"/>
        <v>0.2102083547623291</v>
      </c>
      <c r="T9" s="28" t="s">
        <v>7</v>
      </c>
      <c r="U9" s="35" t="s">
        <v>8</v>
      </c>
      <c r="V9" s="51">
        <v>0</v>
      </c>
      <c r="W9" s="45">
        <v>14627.72653</v>
      </c>
      <c r="X9" s="36">
        <f t="shared" si="5"/>
        <v>0</v>
      </c>
      <c r="Y9" s="35" t="s">
        <v>8</v>
      </c>
      <c r="Z9" s="30">
        <v>7871.8</v>
      </c>
      <c r="AA9" s="30">
        <v>7343.6</v>
      </c>
      <c r="AB9" s="30">
        <v>15705.1</v>
      </c>
      <c r="AC9" s="31">
        <v>16262.5</v>
      </c>
      <c r="AD9" s="66">
        <f t="shared" si="6"/>
        <v>50.122571648700095</v>
      </c>
      <c r="AE9" s="66">
        <f t="shared" si="6"/>
        <v>45.156648731744816</v>
      </c>
      <c r="AF9" s="67">
        <v>63.5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1651.27071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2375.35404</v>
      </c>
      <c r="C10" s="45">
        <v>2124</v>
      </c>
      <c r="D10" s="45">
        <f t="shared" si="1"/>
        <v>2124</v>
      </c>
      <c r="E10" s="45"/>
      <c r="F10" s="45">
        <f t="shared" si="8"/>
        <v>2124</v>
      </c>
      <c r="G10" s="46"/>
      <c r="H10" s="33">
        <f t="shared" si="2"/>
        <v>0</v>
      </c>
      <c r="I10" s="60">
        <v>3707.6</v>
      </c>
      <c r="J10" s="34">
        <f>H10/I10</f>
        <v>0</v>
      </c>
      <c r="K10" s="28" t="s">
        <v>7</v>
      </c>
      <c r="L10" s="35" t="s">
        <v>8</v>
      </c>
      <c r="M10" s="45">
        <v>75.63521</v>
      </c>
      <c r="N10" s="45"/>
      <c r="O10" s="49">
        <v>0</v>
      </c>
      <c r="P10" s="45"/>
      <c r="Q10" s="30">
        <f>M10-(N10+O10+P10)</f>
        <v>75.63521</v>
      </c>
      <c r="R10" s="61">
        <v>5452.3</v>
      </c>
      <c r="S10" s="29">
        <f t="shared" si="4"/>
        <v>0.013872165874951855</v>
      </c>
      <c r="T10" s="28" t="s">
        <v>7</v>
      </c>
      <c r="U10" s="35" t="s">
        <v>8</v>
      </c>
      <c r="V10" s="51">
        <v>0</v>
      </c>
      <c r="W10" s="45">
        <v>10276.68201</v>
      </c>
      <c r="X10" s="36">
        <f t="shared" si="5"/>
        <v>0</v>
      </c>
      <c r="Y10" s="35" t="s">
        <v>8</v>
      </c>
      <c r="Z10" s="30">
        <v>5654.4</v>
      </c>
      <c r="AA10" s="30">
        <v>5604.7</v>
      </c>
      <c r="AB10" s="30">
        <v>9620.7</v>
      </c>
      <c r="AC10" s="31">
        <v>11365.4</v>
      </c>
      <c r="AD10" s="66">
        <f t="shared" si="6"/>
        <v>58.773270136268664</v>
      </c>
      <c r="AE10" s="66">
        <f t="shared" si="6"/>
        <v>49.31370651274922</v>
      </c>
      <c r="AF10" s="67">
        <v>90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75.63521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7172.77391</v>
      </c>
      <c r="C11" s="45">
        <v>5676.8</v>
      </c>
      <c r="D11" s="45">
        <f t="shared" si="1"/>
        <v>5676.8</v>
      </c>
      <c r="E11" s="45"/>
      <c r="F11" s="45">
        <f t="shared" si="8"/>
        <v>5676.8</v>
      </c>
      <c r="G11" s="46"/>
      <c r="H11" s="33">
        <f t="shared" si="2"/>
        <v>0</v>
      </c>
      <c r="I11" s="60">
        <v>9295.3</v>
      </c>
      <c r="J11" s="34">
        <f t="shared" si="3"/>
        <v>0</v>
      </c>
      <c r="K11" s="28" t="s">
        <v>7</v>
      </c>
      <c r="L11" s="35" t="s">
        <v>8</v>
      </c>
      <c r="M11" s="45">
        <v>3042.61144</v>
      </c>
      <c r="N11" s="45"/>
      <c r="O11" s="49">
        <v>0</v>
      </c>
      <c r="P11" s="45"/>
      <c r="Q11" s="30">
        <f>M11-(N11+O11+P11)</f>
        <v>3042.61144</v>
      </c>
      <c r="R11" s="61">
        <v>11133</v>
      </c>
      <c r="S11" s="29">
        <f>Q11/R11</f>
        <v>0.27329663522859965</v>
      </c>
      <c r="T11" s="28" t="s">
        <v>7</v>
      </c>
      <c r="U11" s="35" t="s">
        <v>8</v>
      </c>
      <c r="V11" s="51">
        <v>0</v>
      </c>
      <c r="W11" s="45">
        <v>33787.46128</v>
      </c>
      <c r="X11" s="36">
        <f t="shared" si="5"/>
        <v>0</v>
      </c>
      <c r="Y11" s="35" t="s">
        <v>8</v>
      </c>
      <c r="Z11" s="30">
        <v>7408.6</v>
      </c>
      <c r="AA11" s="30">
        <v>6844.8</v>
      </c>
      <c r="AB11" s="30">
        <v>22678.2</v>
      </c>
      <c r="AC11" s="31">
        <v>24515.9</v>
      </c>
      <c r="AD11" s="66">
        <f t="shared" si="6"/>
        <v>32.66837756082934</v>
      </c>
      <c r="AE11" s="66">
        <f t="shared" si="6"/>
        <v>27.91983977745055</v>
      </c>
      <c r="AF11" s="67">
        <v>53.01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3042.61144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845.57308</v>
      </c>
      <c r="C12" s="45">
        <v>845.5</v>
      </c>
      <c r="D12" s="45">
        <f t="shared" si="1"/>
        <v>845.5</v>
      </c>
      <c r="E12" s="45"/>
      <c r="F12" s="45">
        <f t="shared" si="8"/>
        <v>845.5</v>
      </c>
      <c r="G12" s="46"/>
      <c r="H12" s="33">
        <f t="shared" si="2"/>
        <v>0</v>
      </c>
      <c r="I12" s="60">
        <v>2614.8</v>
      </c>
      <c r="J12" s="34">
        <f t="shared" si="3"/>
        <v>0</v>
      </c>
      <c r="K12" s="28" t="s">
        <v>53</v>
      </c>
      <c r="L12" s="35" t="s">
        <v>8</v>
      </c>
      <c r="M12" s="45">
        <v>550.14849</v>
      </c>
      <c r="N12" s="45"/>
      <c r="O12" s="49">
        <v>0</v>
      </c>
      <c r="P12" s="45"/>
      <c r="Q12" s="30">
        <f t="shared" si="0"/>
        <v>550.14849</v>
      </c>
      <c r="R12" s="61">
        <v>2597.4</v>
      </c>
      <c r="S12" s="62">
        <f t="shared" si="4"/>
        <v>0.21180738045738046</v>
      </c>
      <c r="T12" s="28" t="s">
        <v>53</v>
      </c>
      <c r="U12" s="35" t="s">
        <v>8</v>
      </c>
      <c r="V12" s="51">
        <v>0</v>
      </c>
      <c r="W12" s="45">
        <v>10767.41524</v>
      </c>
      <c r="X12" s="36">
        <f t="shared" si="5"/>
        <v>0</v>
      </c>
      <c r="Y12" s="35" t="s">
        <v>8</v>
      </c>
      <c r="Z12" s="30">
        <v>5523.8</v>
      </c>
      <c r="AA12" s="30">
        <v>5350.5</v>
      </c>
      <c r="AB12" s="30">
        <v>7669.9</v>
      </c>
      <c r="AC12" s="31">
        <v>7652.5</v>
      </c>
      <c r="AD12" s="66">
        <f t="shared" si="6"/>
        <v>72.01919190602226</v>
      </c>
      <c r="AE12" s="66">
        <f t="shared" si="6"/>
        <v>69.91832734400522</v>
      </c>
      <c r="AF12" s="67">
        <v>84.29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550.14849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495.66478</v>
      </c>
      <c r="C13" s="45">
        <v>495.6</v>
      </c>
      <c r="D13" s="45">
        <f t="shared" si="1"/>
        <v>495.6</v>
      </c>
      <c r="E13" s="45"/>
      <c r="F13" s="45">
        <f t="shared" si="8"/>
        <v>495.6</v>
      </c>
      <c r="G13" s="46"/>
      <c r="H13" s="33">
        <f t="shared" si="2"/>
        <v>0</v>
      </c>
      <c r="I13" s="60">
        <v>2934.6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-475.05819</v>
      </c>
      <c r="P13" s="45"/>
      <c r="Q13" s="30">
        <f t="shared" si="0"/>
        <v>475.05819</v>
      </c>
      <c r="R13" s="61">
        <v>3198.4</v>
      </c>
      <c r="S13" s="62">
        <f t="shared" si="4"/>
        <v>0.14852994934967484</v>
      </c>
      <c r="T13" s="28" t="s">
        <v>53</v>
      </c>
      <c r="U13" s="35" t="s">
        <v>8</v>
      </c>
      <c r="V13" s="51">
        <v>0</v>
      </c>
      <c r="W13" s="45">
        <v>12232.30241</v>
      </c>
      <c r="X13" s="36">
        <f t="shared" si="5"/>
        <v>0</v>
      </c>
      <c r="Y13" s="35" t="s">
        <v>8</v>
      </c>
      <c r="Z13" s="30">
        <v>5605.3</v>
      </c>
      <c r="AA13" s="30">
        <v>5064.4</v>
      </c>
      <c r="AB13" s="30">
        <v>10593.9</v>
      </c>
      <c r="AC13" s="31">
        <v>10857.7</v>
      </c>
      <c r="AD13" s="66">
        <f t="shared" si="6"/>
        <v>52.91063725351381</v>
      </c>
      <c r="AE13" s="66">
        <f t="shared" si="6"/>
        <v>46.643395930998274</v>
      </c>
      <c r="AF13" s="67">
        <v>58.21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2494.70367</v>
      </c>
      <c r="C14" s="45">
        <v>1436</v>
      </c>
      <c r="D14" s="45">
        <f t="shared" si="1"/>
        <v>1436</v>
      </c>
      <c r="E14" s="45"/>
      <c r="F14" s="45">
        <f>C14</f>
        <v>1436</v>
      </c>
      <c r="G14" s="46"/>
      <c r="H14" s="33">
        <f t="shared" si="2"/>
        <v>0</v>
      </c>
      <c r="I14" s="60">
        <v>3951</v>
      </c>
      <c r="J14" s="34">
        <f t="shared" si="3"/>
        <v>0</v>
      </c>
      <c r="K14" s="28" t="s">
        <v>7</v>
      </c>
      <c r="L14" s="35" t="s">
        <v>8</v>
      </c>
      <c r="M14" s="45">
        <v>1086.64615</v>
      </c>
      <c r="N14" s="45"/>
      <c r="O14" s="49">
        <v>0</v>
      </c>
      <c r="P14" s="45"/>
      <c r="Q14" s="30">
        <f t="shared" si="0"/>
        <v>1086.64615</v>
      </c>
      <c r="R14" s="61">
        <v>3955.2</v>
      </c>
      <c r="S14" s="62">
        <f t="shared" si="4"/>
        <v>0.2747386099312298</v>
      </c>
      <c r="T14" s="28" t="s">
        <v>7</v>
      </c>
      <c r="U14" s="35" t="s">
        <v>8</v>
      </c>
      <c r="V14" s="51">
        <v>0</v>
      </c>
      <c r="W14" s="45">
        <v>11520.5387</v>
      </c>
      <c r="X14" s="36">
        <f t="shared" si="5"/>
        <v>0</v>
      </c>
      <c r="Y14" s="35" t="s">
        <v>8</v>
      </c>
      <c r="Z14" s="30">
        <v>5372</v>
      </c>
      <c r="AA14" s="30">
        <v>5242.2</v>
      </c>
      <c r="AB14" s="30">
        <v>9266.4</v>
      </c>
      <c r="AC14" s="31">
        <v>9270.6</v>
      </c>
      <c r="AD14" s="66">
        <f t="shared" si="6"/>
        <v>57.97289130622464</v>
      </c>
      <c r="AE14" s="66">
        <f t="shared" si="6"/>
        <v>56.5465018445408</v>
      </c>
      <c r="AF14" s="67">
        <v>89.72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1086.64615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30881.0274</v>
      </c>
      <c r="C15" s="45">
        <v>12311.48456</v>
      </c>
      <c r="D15" s="45">
        <f t="shared" si="1"/>
        <v>12311.48456</v>
      </c>
      <c r="E15" s="45"/>
      <c r="F15" s="45">
        <f t="shared" si="8"/>
        <v>12311.48456</v>
      </c>
      <c r="G15" s="46"/>
      <c r="H15" s="33">
        <f t="shared" si="2"/>
        <v>0</v>
      </c>
      <c r="I15" s="60">
        <v>32975.1</v>
      </c>
      <c r="J15" s="34">
        <f t="shared" si="3"/>
        <v>0</v>
      </c>
      <c r="K15" s="28" t="s">
        <v>7</v>
      </c>
      <c r="L15" s="35" t="s">
        <v>8</v>
      </c>
      <c r="M15" s="45">
        <v>8210.65277</v>
      </c>
      <c r="N15" s="45"/>
      <c r="O15" s="49">
        <v>0</v>
      </c>
      <c r="P15" s="45"/>
      <c r="Q15" s="30">
        <f t="shared" si="0"/>
        <v>8210.65277</v>
      </c>
      <c r="R15" s="61">
        <v>36353</v>
      </c>
      <c r="S15" s="29">
        <f t="shared" si="4"/>
        <v>0.22585901493686905</v>
      </c>
      <c r="T15" s="28" t="s">
        <v>7</v>
      </c>
      <c r="U15" s="35" t="s">
        <v>8</v>
      </c>
      <c r="V15" s="51">
        <v>0</v>
      </c>
      <c r="W15" s="45">
        <v>53355.51208</v>
      </c>
      <c r="X15" s="36">
        <f t="shared" si="5"/>
        <v>0</v>
      </c>
      <c r="Y15" s="35" t="s">
        <v>8</v>
      </c>
      <c r="Z15" s="30">
        <v>11923.5</v>
      </c>
      <c r="AA15" s="30">
        <v>11830.4</v>
      </c>
      <c r="AB15" s="30">
        <v>69479.9</v>
      </c>
      <c r="AC15" s="30">
        <v>72857.8</v>
      </c>
      <c r="AD15" s="66">
        <f t="shared" si="6"/>
        <v>17.16107823989384</v>
      </c>
      <c r="AE15" s="66">
        <f t="shared" si="6"/>
        <v>16.237657464266007</v>
      </c>
      <c r="AF15" s="67">
        <v>38.8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8210.65277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107.02931</v>
      </c>
      <c r="C16" s="45">
        <v>106.9</v>
      </c>
      <c r="D16" s="45">
        <f t="shared" si="1"/>
        <v>106.9</v>
      </c>
      <c r="E16" s="45"/>
      <c r="F16" s="45">
        <f t="shared" si="8"/>
        <v>106.9</v>
      </c>
      <c r="G16" s="46"/>
      <c r="H16" s="33">
        <f t="shared" si="2"/>
        <v>0</v>
      </c>
      <c r="I16" s="60">
        <v>4782.5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-235.43021</v>
      </c>
      <c r="P16" s="45"/>
      <c r="Q16" s="30">
        <f t="shared" si="0"/>
        <v>235.43021</v>
      </c>
      <c r="R16" s="61">
        <v>4890.3</v>
      </c>
      <c r="S16" s="29">
        <f t="shared" si="4"/>
        <v>0.0481422837044762</v>
      </c>
      <c r="T16" s="28" t="s">
        <v>53</v>
      </c>
      <c r="U16" s="35" t="s">
        <v>8</v>
      </c>
      <c r="V16" s="51">
        <v>0</v>
      </c>
      <c r="W16" s="45">
        <v>9286.85046</v>
      </c>
      <c r="X16" s="36">
        <f t="shared" si="5"/>
        <v>0</v>
      </c>
      <c r="Y16" s="35" t="s">
        <v>8</v>
      </c>
      <c r="Z16" s="30">
        <v>5169</v>
      </c>
      <c r="AA16" s="30">
        <v>5021.2</v>
      </c>
      <c r="AB16" s="30">
        <v>7940.2</v>
      </c>
      <c r="AC16" s="30">
        <v>8048</v>
      </c>
      <c r="AD16" s="66">
        <f t="shared" si="6"/>
        <v>65.09911589128737</v>
      </c>
      <c r="AE16" s="66">
        <f t="shared" si="6"/>
        <v>62.39065606361829</v>
      </c>
      <c r="AF16" s="67">
        <v>78.88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621.65135</v>
      </c>
      <c r="C17" s="45">
        <v>621.6</v>
      </c>
      <c r="D17" s="45">
        <f t="shared" si="1"/>
        <v>621.6</v>
      </c>
      <c r="E17" s="45"/>
      <c r="F17" s="45">
        <f t="shared" si="8"/>
        <v>621.6</v>
      </c>
      <c r="G17" s="46"/>
      <c r="H17" s="33">
        <f t="shared" si="2"/>
        <v>0</v>
      </c>
      <c r="I17" s="60">
        <v>3180.4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-275.18627</v>
      </c>
      <c r="P17" s="45"/>
      <c r="Q17" s="30">
        <f t="shared" si="0"/>
        <v>275.18627</v>
      </c>
      <c r="R17" s="61">
        <v>3827.6</v>
      </c>
      <c r="S17" s="62">
        <f t="shared" si="4"/>
        <v>0.07189525289998955</v>
      </c>
      <c r="T17" s="28" t="s">
        <v>7</v>
      </c>
      <c r="U17" s="35" t="s">
        <v>8</v>
      </c>
      <c r="V17" s="51">
        <v>0</v>
      </c>
      <c r="W17" s="45">
        <v>10964.35451</v>
      </c>
      <c r="X17" s="36">
        <f t="shared" si="5"/>
        <v>0</v>
      </c>
      <c r="Y17" s="35" t="s">
        <v>8</v>
      </c>
      <c r="Z17" s="30">
        <v>5901.5</v>
      </c>
      <c r="AA17" s="30">
        <v>5720.3</v>
      </c>
      <c r="AB17" s="30">
        <v>8046.2</v>
      </c>
      <c r="AC17" s="31">
        <v>8693.4</v>
      </c>
      <c r="AD17" s="66">
        <f t="shared" si="6"/>
        <v>73.34518157639631</v>
      </c>
      <c r="AE17" s="66">
        <f t="shared" si="6"/>
        <v>65.80049232751283</v>
      </c>
      <c r="AF17" s="67">
        <v>90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53297.074929999995</v>
      </c>
      <c r="C18" s="68">
        <f>C7+C8+C9+C10+C11+C12+C13+C14+C15+C16+C17</f>
        <v>29872.384560000002</v>
      </c>
      <c r="D18" s="47">
        <f t="shared" si="9"/>
        <v>29872.384560000002</v>
      </c>
      <c r="E18" s="47">
        <f t="shared" si="9"/>
        <v>0</v>
      </c>
      <c r="F18" s="47">
        <f t="shared" si="9"/>
        <v>29872.384560000002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76339.19999999998</v>
      </c>
      <c r="J18" s="33"/>
      <c r="K18" s="33"/>
      <c r="L18" s="33"/>
      <c r="M18" s="61">
        <f t="shared" si="10"/>
        <v>15564.46384</v>
      </c>
      <c r="N18" s="50">
        <f t="shared" si="10"/>
        <v>0</v>
      </c>
      <c r="O18" s="61">
        <f t="shared" si="10"/>
        <v>-985.6746699999999</v>
      </c>
      <c r="P18" s="50">
        <f t="shared" si="10"/>
        <v>0</v>
      </c>
      <c r="Q18" s="31">
        <f t="shared" si="10"/>
        <v>16550.13851</v>
      </c>
      <c r="R18" s="61">
        <f>SUM(R7:R17)</f>
        <v>86018.3</v>
      </c>
      <c r="S18" s="31"/>
      <c r="T18" s="33"/>
      <c r="U18" s="39"/>
      <c r="V18" s="52">
        <f>SUM(V7:V17)</f>
        <v>0</v>
      </c>
      <c r="W18" s="69">
        <f>SUM(W7:W17)</f>
        <v>192049.35297</v>
      </c>
      <c r="X18" s="39"/>
      <c r="Y18" s="39"/>
      <c r="Z18" s="57">
        <f>SUM(Z7:Z17)</f>
        <v>71602.1</v>
      </c>
      <c r="AA18" s="57">
        <f>SUM(AA7:AA17)</f>
        <v>68687.8</v>
      </c>
      <c r="AB18" s="61">
        <f>SUM(AB7:AB17)</f>
        <v>179332.4</v>
      </c>
      <c r="AC18" s="61">
        <f>SUM(AC7:AC17)</f>
        <v>189011.5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15564.46384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2023-01-27T11:08:11Z</dcterms:modified>
  <cp:category/>
  <cp:version/>
  <cp:contentType/>
  <cp:contentStatus/>
</cp:coreProperties>
</file>