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0"/>
  </bookViews>
  <sheets>
    <sheet name="консолидр.б-т" sheetId="1" r:id="rId1"/>
    <sheet name="муниц.р-н" sheetId="2" r:id="rId2"/>
  </sheets>
  <definedNames>
    <definedName name="_xlnm.Print_Area" localSheetId="0">'консолидр.б-т'!$A$1:$E$56</definedName>
    <definedName name="_xlnm.Print_Area" localSheetId="1">'муниц.р-н'!$A$1:$D$55</definedName>
  </definedNames>
  <calcPr fullCalcOnLoad="1"/>
</workbook>
</file>

<file path=xl/sharedStrings.xml><?xml version="1.0" encoding="utf-8"?>
<sst xmlns="http://schemas.openxmlformats.org/spreadsheetml/2006/main" count="112" uniqueCount="64">
  <si>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</si>
  <si>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</si>
  <si>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</si>
  <si>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</si>
  <si>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</si>
  <si>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</si>
  <si>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</si>
  <si>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</si>
  <si>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</si>
  <si>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</si>
  <si>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</si>
  <si>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</si>
  <si>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</si>
  <si>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</si>
  <si>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</si>
  <si>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</si>
  <si>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</si>
  <si>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</si>
  <si>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</si>
  <si>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</si>
  <si>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</si>
  <si>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</si>
  <si>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</si>
  <si>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</si>
  <si>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</si>
  <si>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</si>
  <si>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</si>
  <si>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</si>
  <si>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</si>
  <si>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</si>
  <si>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</si>
  <si>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</si>
  <si>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</si>
  <si>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</si>
  <si>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</si>
  <si>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</si>
  <si>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</si>
  <si>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</si>
  <si>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</si>
  <si>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</si>
  <si>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</si>
  <si>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</si>
  <si>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</si>
  <si>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</si>
  <si>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</si>
  <si>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</si>
  <si>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</si>
  <si>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</si>
  <si>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</si>
  <si>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</si>
  <si>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</si>
  <si>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</si>
  <si>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</si>
  <si>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</si>
  <si>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</si>
  <si>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</si>
  <si>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</si>
  <si>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</si>
  <si>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</si>
  <si>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2023 год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</si>
  <si>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</si>
  <si>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  1 октября  2023 года</t>
  </si>
  <si>
    <t>Факт на 01.10.2023 г.</t>
  </si>
  <si>
    <t>Факт на 01.10.2023г.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</si>
</sst>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2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176" fontId="1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177" fontId="9" fillId="34" borderId="11" xfId="0" applyNumberFormat="1" applyFont="1" applyFill="1" applyBorder="1" applyAlignment="1">
      <alignment horizontal="center" vertical="center" wrapText="1"/>
    </xf>
    <xf numFmtId="177" fontId="9" fillId="35" borderId="11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left" vertical="center" wrapText="1"/>
    </xf>
    <xf numFmtId="177" fontId="0" fillId="0" borderId="0" xfId="0" applyNumberFormat="1" applyAlignment="1">
      <alignment/>
    </xf>
    <xf numFmtId="177" fontId="8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2"/>
  <sheetViews>
    <sheetView tabSelected="1" zoomScale="80" zoomScaleNormal="80" zoomScaleSheetLayoutView="75" zoomScalePageLayoutView="0" workbookViewId="0" topLeftCell="A40">
      <selection activeCell="H54" sqref="H54"/>
    </sheetView>
  </sheetViews>
  <sheetFormatPr defaultColWidth="9.00390625" defaultRowHeight="12.75"/>
  <cols>
    <col min="1" max="1" width="89.37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  <col min="8" max="8" width="11.375" style="0" bestFit="1" customWidth="1"/>
    <col min="9" max="9" width="9.875" style="0" bestFit="1" customWidth="1"/>
    <col min="11" max="11" width="11.375" style="0" bestFit="1" customWidth="1"/>
  </cols>
  <sheetData>
    <row r="1" spans="1:4" ht="28.5" customHeight="1">
      <c r="A1" s="40" t="s">
        <v>10</v>
      </c>
      <c r="B1" s="40"/>
      <c r="C1" s="40"/>
      <c r="D1" s="40"/>
    </row>
    <row r="2" spans="1:4" ht="22.5">
      <c r="A2" s="40" t="s">
        <v>44</v>
      </c>
      <c r="B2" s="40"/>
      <c r="C2" s="40"/>
      <c r="D2" s="40"/>
    </row>
    <row r="3" spans="1:6" ht="22.5">
      <c r="A3" s="40" t="s">
        <v>61</v>
      </c>
      <c r="B3" s="40"/>
      <c r="C3" s="40"/>
      <c r="D3" s="40"/>
      <c r="E3" s="40"/>
      <c r="F3" s="40"/>
    </row>
    <row r="4" spans="1:7" ht="18.75" customHeight="1">
      <c r="A4" s="5"/>
      <c r="B4" s="41" t="s">
        <v>45</v>
      </c>
      <c r="C4" s="41"/>
      <c r="D4" s="41"/>
      <c r="E4" s="15"/>
      <c r="F4" s="15"/>
      <c r="G4" s="1"/>
    </row>
    <row r="5" spans="1:6" ht="16.5" customHeight="1">
      <c r="A5" s="39" t="s">
        <v>11</v>
      </c>
      <c r="B5" s="39" t="s">
        <v>59</v>
      </c>
      <c r="C5" s="39"/>
      <c r="D5" s="39"/>
      <c r="E5" s="3"/>
      <c r="F5" s="3"/>
    </row>
    <row r="6" spans="1:6" ht="3" customHeight="1">
      <c r="A6" s="39"/>
      <c r="B6" s="39"/>
      <c r="C6" s="39"/>
      <c r="D6" s="39"/>
      <c r="E6" s="3"/>
      <c r="F6" s="3"/>
    </row>
    <row r="7" spans="1:6" ht="21" customHeight="1">
      <c r="A7" s="39"/>
      <c r="B7" s="39" t="s">
        <v>50</v>
      </c>
      <c r="C7" s="39" t="s">
        <v>62</v>
      </c>
      <c r="D7" s="39" t="s">
        <v>0</v>
      </c>
      <c r="E7" s="3"/>
      <c r="F7" s="3"/>
    </row>
    <row r="8" spans="1:6" ht="21.75" customHeight="1">
      <c r="A8" s="14"/>
      <c r="B8" s="39"/>
      <c r="C8" s="39"/>
      <c r="D8" s="39"/>
      <c r="E8" s="3"/>
      <c r="F8" s="3"/>
    </row>
    <row r="9" spans="1:4" ht="19.5" customHeight="1">
      <c r="A9" s="10">
        <v>1</v>
      </c>
      <c r="B9" s="10">
        <v>3</v>
      </c>
      <c r="C9" s="10">
        <v>4</v>
      </c>
      <c r="D9" s="10">
        <v>5</v>
      </c>
    </row>
    <row r="10" spans="1:4" ht="22.5">
      <c r="A10" s="12" t="s">
        <v>1</v>
      </c>
      <c r="B10" s="16"/>
      <c r="C10" s="16"/>
      <c r="D10" s="16"/>
    </row>
    <row r="11" spans="1:4" ht="23.25" customHeight="1">
      <c r="A11" s="21" t="s">
        <v>12</v>
      </c>
      <c r="B11" s="22">
        <f>B12+B15+B16+B21+B26</f>
        <v>343048.1</v>
      </c>
      <c r="C11" s="22">
        <f>C12+C15+C16+C21+C26</f>
        <v>284007.7</v>
      </c>
      <c r="D11" s="22">
        <f>C11/B11*100</f>
        <v>82.78946888206058</v>
      </c>
    </row>
    <row r="12" spans="1:4" ht="23.25" customHeight="1">
      <c r="A12" s="12" t="s">
        <v>13</v>
      </c>
      <c r="B12" s="17">
        <f>B13+B14</f>
        <v>162280.1</v>
      </c>
      <c r="C12" s="17">
        <f>C13+C14</f>
        <v>126599.4</v>
      </c>
      <c r="D12" s="17">
        <f aca="true" t="shared" si="0" ref="D12:D29">C12/B12*100</f>
        <v>78.01289252348253</v>
      </c>
    </row>
    <row r="13" spans="1:4" ht="23.25" customHeight="1">
      <c r="A13" s="11" t="s">
        <v>14</v>
      </c>
      <c r="B13" s="18">
        <v>0</v>
      </c>
      <c r="C13" s="18">
        <v>0</v>
      </c>
      <c r="D13" s="18">
        <v>0</v>
      </c>
    </row>
    <row r="14" spans="1:4" ht="25.5" customHeight="1">
      <c r="A14" s="11" t="s">
        <v>15</v>
      </c>
      <c r="B14" s="18">
        <v>162280.1</v>
      </c>
      <c r="C14" s="18">
        <v>126599.4</v>
      </c>
      <c r="D14" s="18">
        <f t="shared" si="0"/>
        <v>78.01289252348253</v>
      </c>
    </row>
    <row r="15" spans="1:4" ht="25.5" customHeight="1">
      <c r="A15" s="11" t="s">
        <v>55</v>
      </c>
      <c r="B15" s="18">
        <v>29243.1</v>
      </c>
      <c r="C15" s="18">
        <v>24625.4</v>
      </c>
      <c r="D15" s="18">
        <f t="shared" si="0"/>
        <v>84.2092664594383</v>
      </c>
    </row>
    <row r="16" spans="1:4" s="2" customFormat="1" ht="26.25" customHeight="1">
      <c r="A16" s="12" t="s">
        <v>16</v>
      </c>
      <c r="B16" s="17">
        <f>B17+B18+B19+B20</f>
        <v>82890.8</v>
      </c>
      <c r="C16" s="17">
        <f>C17+C18+C19+C20</f>
        <v>113027.7</v>
      </c>
      <c r="D16" s="17">
        <f t="shared" si="0"/>
        <v>136.3573520824989</v>
      </c>
    </row>
    <row r="17" spans="1:4" ht="48" customHeight="1">
      <c r="A17" s="11" t="s">
        <v>17</v>
      </c>
      <c r="B17" s="18">
        <v>11010</v>
      </c>
      <c r="C17" s="18">
        <v>9926.2</v>
      </c>
      <c r="D17" s="18">
        <f t="shared" si="0"/>
        <v>90.15622161671209</v>
      </c>
    </row>
    <row r="18" spans="1:4" ht="48" customHeight="1">
      <c r="A18" s="11" t="s">
        <v>18</v>
      </c>
      <c r="B18" s="18">
        <v>0</v>
      </c>
      <c r="C18" s="18">
        <v>-191.5</v>
      </c>
      <c r="D18" s="18"/>
    </row>
    <row r="19" spans="1:4" ht="24.75" customHeight="1">
      <c r="A19" s="11" t="s">
        <v>19</v>
      </c>
      <c r="B19" s="18">
        <v>69306</v>
      </c>
      <c r="C19" s="18">
        <v>101401.1</v>
      </c>
      <c r="D19" s="18">
        <f t="shared" si="0"/>
        <v>146.30926615300262</v>
      </c>
    </row>
    <row r="20" spans="1:4" ht="24.75" customHeight="1">
      <c r="A20" s="11" t="s">
        <v>53</v>
      </c>
      <c r="B20" s="18">
        <v>2574.8</v>
      </c>
      <c r="C20" s="18">
        <v>1891.9</v>
      </c>
      <c r="D20" s="18">
        <f t="shared" si="0"/>
        <v>73.47755165449743</v>
      </c>
    </row>
    <row r="21" spans="1:4" ht="25.5" customHeight="1">
      <c r="A21" s="12" t="s">
        <v>20</v>
      </c>
      <c r="B21" s="17">
        <f>B22+B23+B24+B25</f>
        <v>61617.1</v>
      </c>
      <c r="C21" s="17">
        <f>C22+C24+C25</f>
        <v>15296</v>
      </c>
      <c r="D21" s="17">
        <f t="shared" si="0"/>
        <v>24.82427767616457</v>
      </c>
    </row>
    <row r="22" spans="1:4" ht="24.75" customHeight="1">
      <c r="A22" s="11" t="s">
        <v>39</v>
      </c>
      <c r="B22" s="18">
        <v>4236.3</v>
      </c>
      <c r="C22" s="18">
        <v>329.6</v>
      </c>
      <c r="D22" s="18">
        <f t="shared" si="0"/>
        <v>7.780374383306188</v>
      </c>
    </row>
    <row r="23" spans="1:4" ht="23.25" customHeight="1">
      <c r="A23" s="11" t="s">
        <v>21</v>
      </c>
      <c r="B23" s="18"/>
      <c r="C23" s="18"/>
      <c r="D23" s="18"/>
    </row>
    <row r="24" spans="1:4" ht="25.5" customHeight="1">
      <c r="A24" s="11" t="s">
        <v>22</v>
      </c>
      <c r="B24" s="18">
        <v>30650.8</v>
      </c>
      <c r="C24" s="18">
        <v>4693.7</v>
      </c>
      <c r="D24" s="18">
        <f t="shared" si="0"/>
        <v>15.313466532684302</v>
      </c>
    </row>
    <row r="25" spans="1:4" ht="25.5" customHeight="1">
      <c r="A25" s="11" t="s">
        <v>40</v>
      </c>
      <c r="B25" s="18">
        <v>26730</v>
      </c>
      <c r="C25" s="18">
        <v>10272.7</v>
      </c>
      <c r="D25" s="17">
        <f t="shared" si="0"/>
        <v>38.43135054246166</v>
      </c>
    </row>
    <row r="26" spans="1:4" ht="22.5" customHeight="1">
      <c r="A26" s="12" t="s">
        <v>23</v>
      </c>
      <c r="B26" s="17">
        <v>7017</v>
      </c>
      <c r="C26" s="17">
        <v>4459.2</v>
      </c>
      <c r="D26" s="17">
        <f t="shared" si="0"/>
        <v>63.54852501068833</v>
      </c>
    </row>
    <row r="27" spans="1:4" ht="22.5" customHeight="1">
      <c r="A27" s="21" t="s">
        <v>24</v>
      </c>
      <c r="B27" s="22">
        <v>24223.2</v>
      </c>
      <c r="C27" s="22">
        <v>32072.6</v>
      </c>
      <c r="D27" s="22">
        <f t="shared" si="0"/>
        <v>132.40447174609466</v>
      </c>
    </row>
    <row r="28" spans="1:4" ht="26.25" customHeight="1">
      <c r="A28" s="27" t="s">
        <v>48</v>
      </c>
      <c r="B28" s="24">
        <f>B27+B11</f>
        <v>367271.3</v>
      </c>
      <c r="C28" s="24">
        <f>C27+C11</f>
        <v>316080.3</v>
      </c>
      <c r="D28" s="24">
        <f t="shared" si="0"/>
        <v>86.06180226987516</v>
      </c>
    </row>
    <row r="29" spans="1:4" ht="38.25" customHeight="1">
      <c r="A29" s="13" t="s">
        <v>25</v>
      </c>
      <c r="B29" s="17">
        <f>B30+B31+B32+B33+B35+B36</f>
        <v>1099660.8</v>
      </c>
      <c r="C29" s="17">
        <f>C30+C31+C32+C33+C36+C34</f>
        <v>824587.3999999999</v>
      </c>
      <c r="D29" s="17">
        <f t="shared" si="0"/>
        <v>74.98561374562046</v>
      </c>
    </row>
    <row r="30" spans="1:4" ht="22.5" customHeight="1">
      <c r="A30" s="11" t="s">
        <v>26</v>
      </c>
      <c r="B30" s="18">
        <v>201100</v>
      </c>
      <c r="C30" s="18">
        <v>158736.1</v>
      </c>
      <c r="D30" s="18">
        <f>C30/B30*100</f>
        <v>78.93391347588265</v>
      </c>
    </row>
    <row r="31" spans="1:4" ht="22.5" customHeight="1">
      <c r="A31" s="11" t="s">
        <v>27</v>
      </c>
      <c r="B31" s="18">
        <v>29135.6</v>
      </c>
      <c r="C31" s="18">
        <v>17783</v>
      </c>
      <c r="D31" s="18">
        <f>C31/B31*100</f>
        <v>61.035297024945436</v>
      </c>
    </row>
    <row r="32" spans="1:4" ht="24.75" customHeight="1">
      <c r="A32" s="11" t="s">
        <v>28</v>
      </c>
      <c r="B32" s="18">
        <v>843099.6</v>
      </c>
      <c r="C32" s="18">
        <v>629223.7</v>
      </c>
      <c r="D32" s="18">
        <f>C32/B32*100</f>
        <v>74.63219055020308</v>
      </c>
    </row>
    <row r="33" spans="1:4" ht="21.75" customHeight="1">
      <c r="A33" s="11" t="s">
        <v>9</v>
      </c>
      <c r="B33" s="18">
        <v>29056.6</v>
      </c>
      <c r="C33" s="18">
        <v>21575.6</v>
      </c>
      <c r="D33" s="18">
        <f>C33/B33*100</f>
        <v>74.25369795502571</v>
      </c>
    </row>
    <row r="34" spans="1:4" ht="119.25" customHeight="1">
      <c r="A34" s="31" t="s">
        <v>60</v>
      </c>
      <c r="B34" s="18"/>
      <c r="C34" s="18">
        <v>0</v>
      </c>
      <c r="D34" s="18"/>
    </row>
    <row r="35" spans="1:6" s="3" customFormat="1" ht="70.5" customHeight="1">
      <c r="A35" s="31" t="s">
        <v>51</v>
      </c>
      <c r="B35" s="18">
        <v>0</v>
      </c>
      <c r="C35" s="18"/>
      <c r="D35" s="18">
        <v>0</v>
      </c>
      <c r="E35" s="6"/>
      <c r="F35" s="6"/>
    </row>
    <row r="36" spans="1:4" ht="48" customHeight="1">
      <c r="A36" s="30" t="s">
        <v>52</v>
      </c>
      <c r="B36" s="18">
        <v>-2731</v>
      </c>
      <c r="C36" s="18">
        <v>-2731</v>
      </c>
      <c r="D36" s="18">
        <v>0</v>
      </c>
    </row>
    <row r="37" spans="1:4" s="2" customFormat="1" ht="21.75" customHeight="1">
      <c r="A37" s="23" t="s">
        <v>29</v>
      </c>
      <c r="B37" s="24">
        <f>B28+B29</f>
        <v>1466932.1</v>
      </c>
      <c r="C37" s="24">
        <f>C28+C29</f>
        <v>1140667.7</v>
      </c>
      <c r="D37" s="24">
        <f>C37/B37*100</f>
        <v>77.75872516526155</v>
      </c>
    </row>
    <row r="38" spans="1:4" s="2" customFormat="1" ht="22.5" customHeight="1">
      <c r="A38" s="9" t="s">
        <v>2</v>
      </c>
      <c r="B38" s="19"/>
      <c r="C38" s="19"/>
      <c r="D38" s="19"/>
    </row>
    <row r="39" spans="1:4" ht="26.25" customHeight="1">
      <c r="A39" s="11" t="s">
        <v>3</v>
      </c>
      <c r="B39" s="18">
        <v>239962.1</v>
      </c>
      <c r="C39" s="18">
        <v>113591.3</v>
      </c>
      <c r="D39" s="18">
        <f aca="true" t="shared" si="1" ref="D39:D52">C39/B39*100</f>
        <v>47.33718366358687</v>
      </c>
    </row>
    <row r="40" spans="1:4" ht="23.25" customHeight="1">
      <c r="A40" s="11" t="s">
        <v>43</v>
      </c>
      <c r="B40" s="18">
        <v>2995.4</v>
      </c>
      <c r="C40" s="18">
        <v>1898.8</v>
      </c>
      <c r="D40" s="18">
        <f t="shared" si="1"/>
        <v>63.39053214929559</v>
      </c>
    </row>
    <row r="41" spans="1:4" ht="46.5" customHeight="1">
      <c r="A41" s="11" t="s">
        <v>30</v>
      </c>
      <c r="B41" s="18">
        <v>10041.8</v>
      </c>
      <c r="C41" s="18">
        <v>6830.2</v>
      </c>
      <c r="D41" s="18">
        <f t="shared" si="1"/>
        <v>68.01768607221813</v>
      </c>
    </row>
    <row r="42" spans="1:4" ht="23.25" customHeight="1">
      <c r="A42" s="11" t="s">
        <v>4</v>
      </c>
      <c r="B42" s="18">
        <v>90563.3</v>
      </c>
      <c r="C42" s="18">
        <v>39124.2</v>
      </c>
      <c r="D42" s="18">
        <f t="shared" si="1"/>
        <v>43.200943428519054</v>
      </c>
    </row>
    <row r="43" spans="1:4" ht="23.25" customHeight="1">
      <c r="A43" s="11" t="s">
        <v>5</v>
      </c>
      <c r="B43" s="18">
        <v>57036.4</v>
      </c>
      <c r="C43" s="18">
        <v>24750.1</v>
      </c>
      <c r="D43" s="18">
        <f t="shared" si="1"/>
        <v>43.393517122399025</v>
      </c>
    </row>
    <row r="44" spans="1:4" ht="23.25" customHeight="1">
      <c r="A44" s="11" t="s">
        <v>6</v>
      </c>
      <c r="B44" s="18">
        <v>1868.9</v>
      </c>
      <c r="C44" s="18">
        <v>292.6</v>
      </c>
      <c r="D44" s="18">
        <f t="shared" si="1"/>
        <v>15.656268393172454</v>
      </c>
    </row>
    <row r="45" spans="1:4" ht="22.5" customHeight="1">
      <c r="A45" s="11" t="s">
        <v>7</v>
      </c>
      <c r="B45" s="18">
        <v>726424.2</v>
      </c>
      <c r="C45" s="18">
        <v>528416.7</v>
      </c>
      <c r="D45" s="18">
        <f t="shared" si="1"/>
        <v>72.74216635403941</v>
      </c>
    </row>
    <row r="46" spans="1:4" ht="25.5" customHeight="1">
      <c r="A46" s="11" t="s">
        <v>31</v>
      </c>
      <c r="B46" s="18">
        <v>104541.1</v>
      </c>
      <c r="C46" s="18">
        <v>73299.8</v>
      </c>
      <c r="D46" s="18">
        <f t="shared" si="1"/>
        <v>70.11577264826944</v>
      </c>
    </row>
    <row r="47" spans="1:4" ht="24.75" customHeight="1">
      <c r="A47" s="11" t="s">
        <v>33</v>
      </c>
      <c r="B47" s="18">
        <v>5063.7</v>
      </c>
      <c r="C47" s="18">
        <v>2976.4</v>
      </c>
      <c r="D47" s="18">
        <f t="shared" si="1"/>
        <v>58.779153583348155</v>
      </c>
    </row>
    <row r="48" spans="1:4" ht="23.25" customHeight="1">
      <c r="A48" s="11" t="s">
        <v>8</v>
      </c>
      <c r="B48" s="18">
        <v>422229.6</v>
      </c>
      <c r="C48" s="18">
        <v>310467.1</v>
      </c>
      <c r="D48" s="18">
        <f t="shared" si="1"/>
        <v>73.530396732015</v>
      </c>
    </row>
    <row r="49" spans="1:4" ht="21.75" customHeight="1">
      <c r="A49" s="11" t="s">
        <v>32</v>
      </c>
      <c r="B49" s="18">
        <v>2138.4</v>
      </c>
      <c r="C49" s="18">
        <v>1650.2</v>
      </c>
      <c r="D49" s="18">
        <f t="shared" si="1"/>
        <v>77.16984661429106</v>
      </c>
    </row>
    <row r="50" spans="1:8" ht="24.75" customHeight="1">
      <c r="A50" s="11" t="s">
        <v>34</v>
      </c>
      <c r="B50" s="18">
        <v>0</v>
      </c>
      <c r="C50" s="18">
        <v>0</v>
      </c>
      <c r="D50" s="18">
        <v>0</v>
      </c>
      <c r="H50" s="36">
        <f>SUM(C45:C49)</f>
        <v>916810.2</v>
      </c>
    </row>
    <row r="51" spans="1:11" ht="46.5" customHeight="1">
      <c r="A51" s="11" t="s">
        <v>35</v>
      </c>
      <c r="B51" s="18">
        <v>0</v>
      </c>
      <c r="C51" s="18">
        <v>0</v>
      </c>
      <c r="D51" s="18">
        <v>0</v>
      </c>
      <c r="H51" s="36">
        <f>SUM(B45:B49)</f>
        <v>1260396.9999999998</v>
      </c>
      <c r="I51" s="36"/>
      <c r="K51" s="36"/>
    </row>
    <row r="52" spans="1:4" s="2" customFormat="1" ht="26.25" customHeight="1">
      <c r="A52" s="35" t="s">
        <v>36</v>
      </c>
      <c r="B52" s="24">
        <f>SUM(B39+B40+B41+B42+B43+B44+B45+B46+B47+B48+B49+B51)</f>
        <v>1662864.9</v>
      </c>
      <c r="C52" s="24">
        <f>SUM(C39+C40+C41+C42+C43+C44+C45+C46+C47+C48+C49+C51)</f>
        <v>1103297.4</v>
      </c>
      <c r="D52" s="24">
        <f t="shared" si="1"/>
        <v>66.34919048444645</v>
      </c>
    </row>
    <row r="53" spans="1:61" s="2" customFormat="1" ht="24.75" customHeight="1">
      <c r="A53" s="12" t="s">
        <v>37</v>
      </c>
      <c r="B53" s="17">
        <f>B37-B52</f>
        <v>-195932.7999999998</v>
      </c>
      <c r="C53" s="17"/>
      <c r="D53" s="17"/>
      <c r="F53" s="29"/>
      <c r="G53" s="29"/>
      <c r="H53" s="29">
        <f>H50/H51*100</f>
        <v>72.73979547713935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</row>
    <row r="54" spans="1:61" s="7" customFormat="1" ht="24.75" customHeight="1">
      <c r="A54" s="12" t="s">
        <v>38</v>
      </c>
      <c r="B54" s="16"/>
      <c r="C54" s="16">
        <f>C37-C52</f>
        <v>37370.30000000005</v>
      </c>
      <c r="D54" s="16"/>
      <c r="E54" s="28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</row>
    <row r="55" ht="12.75" hidden="1"/>
    <row r="56" spans="1:4" ht="25.5" customHeight="1">
      <c r="A56" s="38" t="s">
        <v>57</v>
      </c>
      <c r="B56" s="38"/>
      <c r="C56" s="38"/>
      <c r="D56" s="38"/>
    </row>
    <row r="58" spans="2:3" ht="12.75">
      <c r="B58" s="36"/>
      <c r="C58" s="36"/>
    </row>
    <row r="62" ht="12.75">
      <c r="C62">
        <f>C52/B52*100</f>
        <v>66.34919048444645</v>
      </c>
    </row>
  </sheetData>
  <sheetProtection/>
  <mergeCells count="10">
    <mergeCell ref="A56:D56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4" right="0.1968503937007874" top="0.15748031496062992" bottom="0.15748031496062992" header="0.15748031496062992" footer="0.1574803149606299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80" zoomScaleNormal="80" zoomScaleSheetLayoutView="75" zoomScalePageLayoutView="0" workbookViewId="0" topLeftCell="A36">
      <selection activeCell="H52" sqref="H52:H53"/>
    </sheetView>
  </sheetViews>
  <sheetFormatPr defaultColWidth="9.00390625" defaultRowHeight="12.75"/>
  <cols>
    <col min="1" max="1" width="93.625" style="0" customWidth="1"/>
    <col min="2" max="2" width="27.25390625" style="0" customWidth="1"/>
    <col min="3" max="3" width="27.625" style="0" customWidth="1"/>
    <col min="4" max="4" width="17.875" style="0" customWidth="1"/>
    <col min="8" max="8" width="13.875" style="0" bestFit="1" customWidth="1"/>
    <col min="10" max="10" width="16.25390625" style="0" bestFit="1" customWidth="1"/>
  </cols>
  <sheetData>
    <row r="1" spans="1:4" ht="22.5">
      <c r="A1" s="40" t="s">
        <v>10</v>
      </c>
      <c r="B1" s="40"/>
      <c r="C1" s="40"/>
      <c r="D1" s="40"/>
    </row>
    <row r="2" spans="1:4" ht="16.5" customHeight="1">
      <c r="A2" s="40" t="s">
        <v>58</v>
      </c>
      <c r="B2" s="40"/>
      <c r="C2" s="40"/>
      <c r="D2" s="40"/>
    </row>
    <row r="3" spans="1:4" ht="22.5">
      <c r="A3" s="40" t="s">
        <v>61</v>
      </c>
      <c r="B3" s="40"/>
      <c r="C3" s="40"/>
      <c r="D3" s="40"/>
    </row>
    <row r="4" spans="1:6" ht="15.75" customHeight="1">
      <c r="A4" s="5"/>
      <c r="B4" s="42" t="s">
        <v>45</v>
      </c>
      <c r="C4" s="42"/>
      <c r="D4" s="42"/>
      <c r="F4" s="1"/>
    </row>
    <row r="5" spans="1:4" s="3" customFormat="1" ht="16.5" customHeight="1">
      <c r="A5" s="39" t="s">
        <v>11</v>
      </c>
      <c r="B5" s="39" t="s">
        <v>59</v>
      </c>
      <c r="C5" s="39"/>
      <c r="D5" s="39"/>
    </row>
    <row r="6" spans="1:4" s="3" customFormat="1" ht="14.25" customHeight="1">
      <c r="A6" s="39"/>
      <c r="B6" s="39"/>
      <c r="C6" s="39"/>
      <c r="D6" s="39"/>
    </row>
    <row r="7" spans="1:4" s="3" customFormat="1" ht="38.25" customHeight="1">
      <c r="A7" s="39"/>
      <c r="B7" s="39" t="s">
        <v>50</v>
      </c>
      <c r="C7" s="39" t="s">
        <v>63</v>
      </c>
      <c r="D7" s="39" t="s">
        <v>0</v>
      </c>
    </row>
    <row r="8" spans="1:4" s="3" customFormat="1" ht="42" customHeight="1" hidden="1" thickBot="1">
      <c r="A8" s="14"/>
      <c r="B8" s="39"/>
      <c r="C8" s="39"/>
      <c r="D8" s="39"/>
    </row>
    <row r="9" spans="1:4" s="3" customFormat="1" ht="18.75">
      <c r="A9" s="14">
        <v>1</v>
      </c>
      <c r="B9" s="14">
        <v>2</v>
      </c>
      <c r="C9" s="14">
        <v>3</v>
      </c>
      <c r="D9" s="14">
        <v>4</v>
      </c>
    </row>
    <row r="10" spans="1:4" s="3" customFormat="1" ht="22.5" customHeight="1">
      <c r="A10" s="33" t="s">
        <v>1</v>
      </c>
      <c r="B10" s="34"/>
      <c r="C10" s="34"/>
      <c r="D10" s="34"/>
    </row>
    <row r="11" spans="1:4" s="3" customFormat="1" ht="22.5" customHeight="1">
      <c r="A11" s="33" t="s">
        <v>12</v>
      </c>
      <c r="B11" s="17">
        <f>B12+B15+B16+B21+B26</f>
        <v>262604.1</v>
      </c>
      <c r="C11" s="17">
        <f>C12+C15+C16+C21+C26</f>
        <v>215789.59999999998</v>
      </c>
      <c r="D11" s="17">
        <f>C11/B11*100</f>
        <v>82.17297445089396</v>
      </c>
    </row>
    <row r="12" spans="1:4" s="3" customFormat="1" ht="24.75" customHeight="1">
      <c r="A12" s="33" t="s">
        <v>13</v>
      </c>
      <c r="B12" s="17">
        <f>B13+B14</f>
        <v>140594.5</v>
      </c>
      <c r="C12" s="17">
        <f>C13+C14</f>
        <v>109593.9</v>
      </c>
      <c r="D12" s="17">
        <f aca="true" t="shared" si="0" ref="D12:D34">C12/B12*100</f>
        <v>77.95034656405477</v>
      </c>
    </row>
    <row r="13" spans="1:4" s="3" customFormat="1" ht="24.75" customHeight="1">
      <c r="A13" s="20" t="s">
        <v>14</v>
      </c>
      <c r="B13" s="18">
        <v>0</v>
      </c>
      <c r="C13" s="18">
        <v>0</v>
      </c>
      <c r="D13" s="18">
        <v>0</v>
      </c>
    </row>
    <row r="14" spans="1:4" s="3" customFormat="1" ht="24.75" customHeight="1">
      <c r="A14" s="20" t="s">
        <v>15</v>
      </c>
      <c r="B14" s="18">
        <v>140594.5</v>
      </c>
      <c r="C14" s="18">
        <v>109593.9</v>
      </c>
      <c r="D14" s="18">
        <f t="shared" si="0"/>
        <v>77.95034656405477</v>
      </c>
    </row>
    <row r="15" spans="1:4" s="3" customFormat="1" ht="24.75" customHeight="1">
      <c r="A15" s="20" t="s">
        <v>55</v>
      </c>
      <c r="B15" s="18">
        <v>29243.1</v>
      </c>
      <c r="C15" s="18">
        <v>24625.4</v>
      </c>
      <c r="D15" s="18">
        <f>C15/B15*100</f>
        <v>84.2092664594383</v>
      </c>
    </row>
    <row r="16" spans="1:4" s="4" customFormat="1" ht="23.25" customHeight="1">
      <c r="A16" s="33" t="s">
        <v>16</v>
      </c>
      <c r="B16" s="17">
        <f>B17+B18+B19+B20</f>
        <v>55168.4</v>
      </c>
      <c r="C16" s="17">
        <f>C17+C18+C19+C20</f>
        <v>72473.29999999999</v>
      </c>
      <c r="D16" s="17">
        <f t="shared" si="0"/>
        <v>131.3674132293124</v>
      </c>
    </row>
    <row r="17" spans="1:4" s="3" customFormat="1" ht="47.25" customHeight="1">
      <c r="A17" s="20" t="s">
        <v>17</v>
      </c>
      <c r="B17" s="18">
        <v>11010</v>
      </c>
      <c r="C17" s="18">
        <v>9926.2</v>
      </c>
      <c r="D17" s="18">
        <f t="shared" si="0"/>
        <v>90.15622161671209</v>
      </c>
    </row>
    <row r="18" spans="1:4" s="3" customFormat="1" ht="44.25" customHeight="1">
      <c r="A18" s="20" t="s">
        <v>18</v>
      </c>
      <c r="B18" s="18">
        <v>0</v>
      </c>
      <c r="C18" s="18">
        <v>-191.5</v>
      </c>
      <c r="D18" s="18"/>
    </row>
    <row r="19" spans="1:4" s="3" customFormat="1" ht="23.25" customHeight="1">
      <c r="A19" s="20" t="s">
        <v>19</v>
      </c>
      <c r="B19" s="18">
        <v>41583.6</v>
      </c>
      <c r="C19" s="18">
        <v>60846.7</v>
      </c>
      <c r="D19" s="18">
        <f t="shared" si="0"/>
        <v>146.3237911099568</v>
      </c>
    </row>
    <row r="20" spans="1:4" s="3" customFormat="1" ht="23.25" customHeight="1">
      <c r="A20" s="20" t="s">
        <v>53</v>
      </c>
      <c r="B20" s="18">
        <v>2574.8</v>
      </c>
      <c r="C20" s="18">
        <v>1891.9</v>
      </c>
      <c r="D20" s="18">
        <f t="shared" si="0"/>
        <v>73.47755165449743</v>
      </c>
    </row>
    <row r="21" spans="1:4" s="3" customFormat="1" ht="23.25" customHeight="1">
      <c r="A21" s="33" t="s">
        <v>20</v>
      </c>
      <c r="B21" s="17">
        <f>B22+B23+B24+B25</f>
        <v>30650.8</v>
      </c>
      <c r="C21" s="17">
        <f>C22+C23+C24+C25</f>
        <v>4693.7</v>
      </c>
      <c r="D21" s="18">
        <f t="shared" si="0"/>
        <v>15.313466532684302</v>
      </c>
    </row>
    <row r="22" spans="1:4" s="3" customFormat="1" ht="25.5" customHeight="1">
      <c r="A22" s="20" t="s">
        <v>41</v>
      </c>
      <c r="B22" s="18">
        <v>0</v>
      </c>
      <c r="C22" s="18">
        <v>0</v>
      </c>
      <c r="D22" s="18"/>
    </row>
    <row r="23" spans="1:4" s="3" customFormat="1" ht="24.75" customHeight="1">
      <c r="A23" s="20" t="s">
        <v>21</v>
      </c>
      <c r="B23" s="18">
        <v>0</v>
      </c>
      <c r="C23" s="18">
        <v>0</v>
      </c>
      <c r="D23" s="18"/>
    </row>
    <row r="24" spans="1:4" s="3" customFormat="1" ht="25.5" customHeight="1">
      <c r="A24" s="20" t="s">
        <v>22</v>
      </c>
      <c r="B24" s="18">
        <v>30650.8</v>
      </c>
      <c r="C24" s="18">
        <v>4693.7</v>
      </c>
      <c r="D24" s="18">
        <f t="shared" si="0"/>
        <v>15.313466532684302</v>
      </c>
    </row>
    <row r="25" spans="1:4" s="3" customFormat="1" ht="22.5" customHeight="1">
      <c r="A25" s="20" t="s">
        <v>40</v>
      </c>
      <c r="B25" s="18">
        <v>0</v>
      </c>
      <c r="C25" s="18">
        <v>0</v>
      </c>
      <c r="D25" s="18"/>
    </row>
    <row r="26" spans="1:4" s="3" customFormat="1" ht="23.25" customHeight="1">
      <c r="A26" s="33" t="s">
        <v>23</v>
      </c>
      <c r="B26" s="17">
        <v>6947.3</v>
      </c>
      <c r="C26" s="17">
        <v>4403.3</v>
      </c>
      <c r="D26" s="17">
        <f t="shared" si="0"/>
        <v>63.381457544657636</v>
      </c>
    </row>
    <row r="27" spans="1:4" s="3" customFormat="1" ht="22.5" customHeight="1">
      <c r="A27" s="33" t="s">
        <v>24</v>
      </c>
      <c r="B27" s="17">
        <v>21716.3</v>
      </c>
      <c r="C27" s="17">
        <v>29878.5</v>
      </c>
      <c r="D27" s="17">
        <f t="shared" si="0"/>
        <v>137.58559238912707</v>
      </c>
    </row>
    <row r="28" spans="1:4" s="8" customFormat="1" ht="25.5" customHeight="1">
      <c r="A28" s="33" t="s">
        <v>48</v>
      </c>
      <c r="B28" s="17">
        <f>B11+B27</f>
        <v>284320.39999999997</v>
      </c>
      <c r="C28" s="17">
        <f>C11+C27</f>
        <v>245668.09999999998</v>
      </c>
      <c r="D28" s="17">
        <f t="shared" si="0"/>
        <v>86.40537224905424</v>
      </c>
    </row>
    <row r="29" spans="1:4" s="3" customFormat="1" ht="49.5" customHeight="1">
      <c r="A29" s="33" t="s">
        <v>47</v>
      </c>
      <c r="B29" s="17">
        <f>B30+B37+B36</f>
        <v>1042955.7</v>
      </c>
      <c r="C29" s="17">
        <f>C30+C37+C36</f>
        <v>774494.5</v>
      </c>
      <c r="D29" s="17">
        <f t="shared" si="0"/>
        <v>74.25957785167672</v>
      </c>
    </row>
    <row r="30" spans="1:4" s="3" customFormat="1" ht="25.5" customHeight="1">
      <c r="A30" s="33" t="s">
        <v>46</v>
      </c>
      <c r="B30" s="17">
        <f>B31+B32+B33+B34</f>
        <v>1045686.7</v>
      </c>
      <c r="C30" s="17">
        <f>C31+C32+C33+C34+C35</f>
        <v>777225.5</v>
      </c>
      <c r="D30" s="17">
        <f t="shared" si="0"/>
        <v>74.3268036210081</v>
      </c>
    </row>
    <row r="31" spans="1:4" s="3" customFormat="1" ht="22.5" customHeight="1">
      <c r="A31" s="20" t="s">
        <v>26</v>
      </c>
      <c r="B31" s="18">
        <v>147392.5</v>
      </c>
      <c r="C31" s="18">
        <v>110544.3</v>
      </c>
      <c r="D31" s="18">
        <f t="shared" si="0"/>
        <v>74.99994911545703</v>
      </c>
    </row>
    <row r="32" spans="1:4" s="3" customFormat="1" ht="21.75" customHeight="1">
      <c r="A32" s="20" t="s">
        <v>27</v>
      </c>
      <c r="B32" s="18">
        <v>29135.6</v>
      </c>
      <c r="C32" s="18">
        <v>17783</v>
      </c>
      <c r="D32" s="18">
        <f t="shared" si="0"/>
        <v>61.035297024945436</v>
      </c>
    </row>
    <row r="33" spans="1:4" s="3" customFormat="1" ht="22.5" customHeight="1">
      <c r="A33" s="20" t="s">
        <v>28</v>
      </c>
      <c r="B33" s="18">
        <v>840102</v>
      </c>
      <c r="C33" s="18">
        <v>627322.6</v>
      </c>
      <c r="D33" s="18">
        <f t="shared" si="0"/>
        <v>74.67219456685021</v>
      </c>
    </row>
    <row r="34" spans="1:4" s="3" customFormat="1" ht="22.5" customHeight="1">
      <c r="A34" s="20" t="s">
        <v>9</v>
      </c>
      <c r="B34" s="18">
        <v>29056.6</v>
      </c>
      <c r="C34" s="18">
        <v>21575.6</v>
      </c>
      <c r="D34" s="18">
        <f t="shared" si="0"/>
        <v>74.25369795502571</v>
      </c>
    </row>
    <row r="35" spans="1:4" s="3" customFormat="1" ht="138.75" customHeight="1">
      <c r="A35" s="20" t="s">
        <v>60</v>
      </c>
      <c r="B35" s="18"/>
      <c r="C35" s="18">
        <v>0</v>
      </c>
      <c r="D35" s="18"/>
    </row>
    <row r="36" spans="1:4" s="3" customFormat="1" ht="94.5" customHeight="1">
      <c r="A36" s="20" t="s">
        <v>51</v>
      </c>
      <c r="B36" s="18">
        <v>0</v>
      </c>
      <c r="C36" s="18"/>
      <c r="D36" s="18">
        <v>0</v>
      </c>
    </row>
    <row r="37" spans="1:4" s="3" customFormat="1" ht="46.5" customHeight="1">
      <c r="A37" s="20" t="s">
        <v>52</v>
      </c>
      <c r="B37" s="18">
        <v>-2731</v>
      </c>
      <c r="C37" s="18">
        <v>-2731</v>
      </c>
      <c r="D37" s="18">
        <v>0</v>
      </c>
    </row>
    <row r="38" spans="1:4" s="4" customFormat="1" ht="24.75" customHeight="1">
      <c r="A38" s="23" t="s">
        <v>29</v>
      </c>
      <c r="B38" s="24">
        <f>B28+B29</f>
        <v>1327276.0999999999</v>
      </c>
      <c r="C38" s="24">
        <f>C28+C29</f>
        <v>1020162.6</v>
      </c>
      <c r="D38" s="24">
        <f>C38/B38*100</f>
        <v>76.8613704413121</v>
      </c>
    </row>
    <row r="39" spans="1:4" s="4" customFormat="1" ht="24" customHeight="1">
      <c r="A39" s="20" t="s">
        <v>2</v>
      </c>
      <c r="B39" s="32"/>
      <c r="C39" s="32" t="s">
        <v>54</v>
      </c>
      <c r="D39" s="32" t="s">
        <v>42</v>
      </c>
    </row>
    <row r="40" spans="1:4" s="3" customFormat="1" ht="23.25" customHeight="1">
      <c r="A40" s="20" t="s">
        <v>3</v>
      </c>
      <c r="B40" s="18">
        <v>158911.3</v>
      </c>
      <c r="C40" s="18">
        <v>63252.9</v>
      </c>
      <c r="D40" s="18">
        <f aca="true" t="shared" si="1" ref="D40:D52">C40/B40*100</f>
        <v>39.80390318372577</v>
      </c>
    </row>
    <row r="41" spans="1:4" s="3" customFormat="1" ht="48" customHeight="1">
      <c r="A41" s="20" t="s">
        <v>30</v>
      </c>
      <c r="B41" s="18">
        <v>9241.4</v>
      </c>
      <c r="C41" s="18">
        <v>6736.3</v>
      </c>
      <c r="D41" s="18">
        <f t="shared" si="1"/>
        <v>72.89263531499557</v>
      </c>
    </row>
    <row r="42" spans="1:4" s="3" customFormat="1" ht="23.25" customHeight="1">
      <c r="A42" s="20" t="s">
        <v>4</v>
      </c>
      <c r="B42" s="18">
        <v>90060.4</v>
      </c>
      <c r="C42" s="18">
        <v>38962.4</v>
      </c>
      <c r="D42" s="18">
        <f t="shared" si="1"/>
        <v>43.26252159661739</v>
      </c>
    </row>
    <row r="43" spans="1:4" s="3" customFormat="1" ht="24.75" customHeight="1">
      <c r="A43" s="20" t="s">
        <v>5</v>
      </c>
      <c r="B43" s="18">
        <v>13726.1</v>
      </c>
      <c r="C43" s="18">
        <v>3876.3</v>
      </c>
      <c r="D43" s="18">
        <f t="shared" si="1"/>
        <v>28.24035960688032</v>
      </c>
    </row>
    <row r="44" spans="1:4" s="3" customFormat="1" ht="22.5" customHeight="1">
      <c r="A44" s="20" t="s">
        <v>6</v>
      </c>
      <c r="B44" s="18">
        <v>1868.9</v>
      </c>
      <c r="C44" s="18">
        <v>292.6</v>
      </c>
      <c r="D44" s="18">
        <f t="shared" si="1"/>
        <v>15.656268393172454</v>
      </c>
    </row>
    <row r="45" spans="1:4" s="3" customFormat="1" ht="21.75" customHeight="1">
      <c r="A45" s="20" t="s">
        <v>7</v>
      </c>
      <c r="B45" s="18">
        <v>726305.1</v>
      </c>
      <c r="C45" s="18">
        <v>528390.7</v>
      </c>
      <c r="D45" s="18">
        <f t="shared" si="1"/>
        <v>72.75051490069393</v>
      </c>
    </row>
    <row r="46" spans="1:4" s="3" customFormat="1" ht="22.5" customHeight="1">
      <c r="A46" s="20" t="s">
        <v>49</v>
      </c>
      <c r="B46" s="18">
        <v>65413.2</v>
      </c>
      <c r="C46" s="18">
        <v>44893</v>
      </c>
      <c r="D46" s="18">
        <f t="shared" si="1"/>
        <v>68.62987898466977</v>
      </c>
    </row>
    <row r="47" spans="1:4" s="3" customFormat="1" ht="24.75" customHeight="1">
      <c r="A47" s="20" t="s">
        <v>33</v>
      </c>
      <c r="B47" s="18">
        <v>5063.7</v>
      </c>
      <c r="C47" s="18">
        <v>2976.4</v>
      </c>
      <c r="D47" s="18">
        <f t="shared" si="1"/>
        <v>58.779153583348155</v>
      </c>
    </row>
    <row r="48" spans="1:4" s="3" customFormat="1" ht="23.25" customHeight="1">
      <c r="A48" s="20" t="s">
        <v>8</v>
      </c>
      <c r="B48" s="18">
        <v>420584.4</v>
      </c>
      <c r="C48" s="18">
        <v>309280.23</v>
      </c>
      <c r="D48" s="18">
        <f t="shared" si="1"/>
        <v>73.53583014491264</v>
      </c>
    </row>
    <row r="49" spans="1:4" s="3" customFormat="1" ht="23.25" customHeight="1">
      <c r="A49" s="20" t="s">
        <v>32</v>
      </c>
      <c r="B49" s="18">
        <v>1816.9</v>
      </c>
      <c r="C49" s="18">
        <v>1488</v>
      </c>
      <c r="D49" s="18">
        <f t="shared" si="1"/>
        <v>81.89773790522318</v>
      </c>
    </row>
    <row r="50" spans="1:10" s="3" customFormat="1" ht="28.5" customHeight="1">
      <c r="A50" s="20" t="s">
        <v>34</v>
      </c>
      <c r="B50" s="18">
        <v>0</v>
      </c>
      <c r="C50" s="18">
        <v>0</v>
      </c>
      <c r="D50" s="18">
        <v>0</v>
      </c>
      <c r="H50" s="37"/>
      <c r="J50" s="37"/>
    </row>
    <row r="51" spans="1:10" s="3" customFormat="1" ht="57" customHeight="1">
      <c r="A51" s="20" t="s">
        <v>35</v>
      </c>
      <c r="B51" s="18">
        <v>3407.8</v>
      </c>
      <c r="C51" s="18">
        <v>1449.5</v>
      </c>
      <c r="D51" s="18">
        <v>0</v>
      </c>
      <c r="H51" s="37"/>
      <c r="J51" s="37"/>
    </row>
    <row r="52" spans="1:4" s="4" customFormat="1" ht="24.75" customHeight="1">
      <c r="A52" s="26" t="s">
        <v>36</v>
      </c>
      <c r="B52" s="25">
        <f>SUM(B40+B41+B42+B43+B44+B45+B46+B47+B48+B49+B51)</f>
        <v>1496399.2</v>
      </c>
      <c r="C52" s="25">
        <f>SUM(C40+C41+C42+C43+C44+C45+C46+C47+C48+C49+C51)</f>
        <v>1001598.33</v>
      </c>
      <c r="D52" s="25">
        <f t="shared" si="1"/>
        <v>66.93389905581346</v>
      </c>
    </row>
    <row r="53" spans="1:4" s="4" customFormat="1" ht="22.5" customHeight="1">
      <c r="A53" s="20" t="s">
        <v>37</v>
      </c>
      <c r="B53" s="17">
        <f>B38-B52</f>
        <v>-169123.1000000001</v>
      </c>
      <c r="C53" s="17"/>
      <c r="D53" s="17"/>
    </row>
    <row r="54" spans="1:4" s="4" customFormat="1" ht="26.25" customHeight="1">
      <c r="A54" s="20" t="s">
        <v>38</v>
      </c>
      <c r="B54" s="17"/>
      <c r="C54" s="17">
        <f>C38-C52</f>
        <v>18564.27000000002</v>
      </c>
      <c r="D54" s="17"/>
    </row>
    <row r="55" spans="1:4" ht="20.25">
      <c r="A55" s="45" t="s">
        <v>56</v>
      </c>
      <c r="B55" s="45"/>
      <c r="C55" s="45"/>
      <c r="D55" s="45"/>
    </row>
    <row r="57" spans="1:4" ht="20.25">
      <c r="A57" s="43"/>
      <c r="B57" s="44"/>
      <c r="C57" s="44"/>
      <c r="D57" s="44"/>
    </row>
  </sheetData>
  <sheetProtection/>
  <mergeCells count="11">
    <mergeCell ref="A57:D57"/>
    <mergeCell ref="A55:D55"/>
    <mergeCell ref="B7:B8"/>
    <mergeCell ref="C7:C8"/>
    <mergeCell ref="D7:D8"/>
    <mergeCell ref="A1:D1"/>
    <mergeCell ref="A2:D2"/>
    <mergeCell ref="A3:D3"/>
    <mergeCell ref="B5:D6"/>
    <mergeCell ref="A5:A7"/>
    <mergeCell ref="B4:D4"/>
  </mergeCells>
  <printOptions/>
  <pageMargins left="0.7874015748031497" right="0.17" top="0.1968503937007874" bottom="0.1968503937007874" header="0.16" footer="0.17"/>
  <pageSetup fitToHeight="1" fitToWidth="1" horizontalDpi="600" verticalDpi="600" orientation="portrait" paperSize="9" scale="52" r:id="rId1"/>
  <colBreaks count="1" manualBreakCount="1">
    <brk id="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2023-10-10T07:03:52Z</cp:lastPrinted>
  <dcterms:created xsi:type="dcterms:W3CDTF">2010-07-06T11:11:47Z</dcterms:created>
  <dcterms:modified xsi:type="dcterms:W3CDTF">2023-10-10T07:46:16Z</dcterms:modified>
  <cp:category/>
  <cp:version/>
  <cp:contentType/>
  <cp:contentStatus/>
</cp:coreProperties>
</file>