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715" activeTab="1"/>
  </bookViews>
  <sheets>
    <sheet name="Мониторинг" sheetId="1" r:id="rId1"/>
    <sheet name="расчет" sheetId="2" r:id="rId2"/>
  </sheets>
  <definedNames>
    <definedName name="_xlnm.Print_Titles" localSheetId="1">'расчет'!$A:$A</definedName>
  </definedNames>
  <calcPr fullCalcOnLoad="1"/>
</workbook>
</file>

<file path=xl/sharedStrings.xml><?xml version="1.0" encoding="utf-8"?>
<sst xmlns="http://schemas.openxmlformats.org/spreadsheetml/2006/main" count="270" uniqueCount="74">
  <si>
    <t>Расходы на содержание органов местного самоуправления</t>
  </si>
  <si>
    <t>факт</t>
  </si>
  <si>
    <t xml:space="preserve">план </t>
  </si>
  <si>
    <t xml:space="preserve">по плану </t>
  </si>
  <si>
    <t>по факту</t>
  </si>
  <si>
    <t>Итого</t>
  </si>
  <si>
    <t>Нормативное значение</t>
  </si>
  <si>
    <t>≤0,1</t>
  </si>
  <si>
    <t>Соблюден</t>
  </si>
  <si>
    <t>Дефицит фактический</t>
  </si>
  <si>
    <t>Удельный вес резервного фонда администраций сельских поселений в объеме расходов бюджета сельского поселения</t>
  </si>
  <si>
    <t>Объем резервного фонда</t>
  </si>
  <si>
    <t>Норматив сложившийся</t>
  </si>
  <si>
    <t xml:space="preserve">Норматив утвержденный </t>
  </si>
  <si>
    <t xml:space="preserve">Наименование </t>
  </si>
  <si>
    <t>Индикаторы</t>
  </si>
  <si>
    <t>Отношение объема заимствований бюджета поселения в отчетном периоде к сумме, направляемой в отчетном периоде на финансирование дефицита бюджета и (или) погашение долговых обязательств бюджета поселения</t>
  </si>
  <si>
    <t xml:space="preserve"> Отношение объема 
муниципального долга по бюджету поселения к общему годовому объему доходов бюджета поселения без учета объема безвозмездных поступлений в отчетном периоде
</t>
  </si>
  <si>
    <t xml:space="preserve"> Отношение объема   
расходов на обслуживание муниципального долга бюджета поселения к объему расходов бюджета поселения, за исключением объема расходов, которые осуществляются за счет субвенций, предоставляемых из областного бюджета в отчетном периоде
</t>
  </si>
  <si>
    <t>Отношение дефицита бюджета поселения к общему годовому объему доходов бюджета поселения без учета объема безвозмездных поступлений в отчетном периоде</t>
  </si>
  <si>
    <t>Удельный вес резервного фонда исполнительного органа поселения в объеме расходов бюджета поселения</t>
  </si>
  <si>
    <t>Отношение доли расходов на содержание органов местного самоуправления поселения к установленному нормативу формирования данных расходов в отчетном периоде</t>
  </si>
  <si>
    <t>Осуществление операций со средствами, предоставленными бюджету поселения из вышестоящего бюджета в виде субсидий, субвенций и иных межбюджетных трансфертов, имеющих целевое назначение, на лицевых счетах, открытых получателям средств бюджета поселения в территориальных органах Федерального казначейства</t>
  </si>
  <si>
    <t xml:space="preserve">Соблюдение в  бюджете поселения ограничений по установлению и исполнению расходных обязательств, не связанных с решением вопросов, отнесенных Конституцией Российской Федерации, федеральными законами, законами субъектов Российской Федерации к полномочиям органов местного самоуправления поселений </t>
  </si>
  <si>
    <t>Соблюдение норматива предоставления му-ниципальных гарантий бюджета поселения</t>
  </si>
  <si>
    <t>А</t>
  </si>
  <si>
    <t>соблюден</t>
  </si>
  <si>
    <t>выполняется</t>
  </si>
  <si>
    <t xml:space="preserve">объем муниципального долга по бюджету поселения </t>
  </si>
  <si>
    <t xml:space="preserve">предоставление муниципальных гарантий  </t>
  </si>
  <si>
    <t>Объем заимствований бюджета поселения в отчетном периоде</t>
  </si>
  <si>
    <t>Сумма,направленная в отчетном периоде на финансирование дефицита бюджета</t>
  </si>
  <si>
    <t>Значение показателя</t>
  </si>
  <si>
    <t>≤1,0</t>
  </si>
  <si>
    <t>1. Волочаевское</t>
  </si>
  <si>
    <t>2. Донское</t>
  </si>
  <si>
    <t>3. Каменно-Балковское</t>
  </si>
  <si>
    <t>4. Камышевское</t>
  </si>
  <si>
    <t>5. Красноармейское</t>
  </si>
  <si>
    <t>6. Курганенское</t>
  </si>
  <si>
    <t>7. Луганское</t>
  </si>
  <si>
    <t>8. Майорское</t>
  </si>
  <si>
    <t>9. Орловское</t>
  </si>
  <si>
    <t>10. Островянское</t>
  </si>
  <si>
    <t>11. Пролетарское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</si>
  <si>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</t>
  </si>
  <si>
    <t>1. Волочаевское с.п.</t>
  </si>
  <si>
    <t>Наименование сельского поселения</t>
  </si>
  <si>
    <t>Нормативное значение P= Bi / Ci     (P≤0,05);  (P≤0,1)</t>
  </si>
  <si>
    <t>Остатки средств на начало года</t>
  </si>
  <si>
    <t xml:space="preserve">Направлено остатков </t>
  </si>
  <si>
    <t>Объемы поступлений от продажи акций и иных форм участия в капитале</t>
  </si>
  <si>
    <t>Разница между полученными и погашенными бюджетными кредитами</t>
  </si>
  <si>
    <t>≤0,05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</si>
  <si>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( Bi )</t>
  </si>
  <si>
    <t>План налоговых и неналоговых доходов                             (Сi)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</si>
  <si>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      Bi / Ci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</si>
  <si>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    ( Bi 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</si>
  <si>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Bi / Ci</t>
  </si>
  <si>
    <t>Оценка значения индикатора  Соблюден                       Не соблюден</t>
  </si>
  <si>
    <t>Оценка значения индикатора             Соблюден                       Не соблюден</t>
  </si>
  <si>
    <t>Объем дефицита  по плану</t>
  </si>
  <si>
    <t>Фактическое поступление налоговых и неналоговых доходов                (Ci)</t>
  </si>
  <si>
    <t>Оценка значения индикатора  Соблюден       /                Не соблюден</t>
  </si>
  <si>
    <t>cоблюден</t>
  </si>
  <si>
    <t>Изменение  остатков средств  на счетах по учету средств бюджетов</t>
  </si>
  <si>
    <t xml:space="preserve">Оценка значения индикатора  Соблюден                       Не соблюден                                                                          </t>
  </si>
  <si>
    <t>Объем расходов бюджетов сельских поселений (факт)</t>
  </si>
  <si>
    <t>объем   
расходов на обслуживание муниципального долга бюджета поселения</t>
  </si>
  <si>
    <t>Налоговые, неналоговые доходы+дотация+нецелевые остатки</t>
  </si>
  <si>
    <t>Не соблюден</t>
  </si>
  <si>
    <t>не cоблюден</t>
  </si>
  <si>
    <t>по состоянию на 01.08.2023 г.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</si>
  <si>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 по состоянию на 01.08.2023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</si>
</sst>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52" applyFont="1" applyFill="1">
      <alignment/>
      <protection/>
    </xf>
    <xf numFmtId="0" fontId="6" fillId="0" borderId="0" xfId="0" applyFont="1" applyAlignment="1">
      <alignment wrapText="1"/>
    </xf>
    <xf numFmtId="0" fontId="1" fillId="0" borderId="0" xfId="52" applyFont="1" applyFill="1" applyBorder="1" applyAlignment="1">
      <alignment vertical="top"/>
      <protection/>
    </xf>
    <xf numFmtId="0" fontId="7" fillId="0" borderId="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horizontal="center" vertical="top"/>
      <protection/>
    </xf>
    <xf numFmtId="0" fontId="8" fillId="0" borderId="0" xfId="52" applyFont="1" applyFill="1">
      <alignment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11" fillId="0" borderId="0" xfId="0" applyFont="1" applyBorder="1" applyAlignment="1" applyProtection="1">
      <alignment wrapText="1"/>
      <protection locked="0"/>
    </xf>
    <xf numFmtId="0" fontId="7" fillId="0" borderId="0" xfId="52" applyFont="1" applyFill="1">
      <alignment/>
      <protection/>
    </xf>
    <xf numFmtId="0" fontId="1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176" fontId="1" fillId="0" borderId="11" xfId="0" applyNumberFormat="1" applyFont="1" applyFill="1" applyBorder="1" applyAlignment="1">
      <alignment horizontal="center"/>
    </xf>
    <xf numFmtId="176" fontId="1" fillId="0" borderId="11" xfId="0" applyNumberFormat="1" applyFont="1" applyFill="1" applyBorder="1" applyAlignment="1">
      <alignment/>
    </xf>
    <xf numFmtId="176" fontId="1" fillId="0" borderId="11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center"/>
    </xf>
    <xf numFmtId="174" fontId="13" fillId="0" borderId="11" xfId="0" applyNumberFormat="1" applyFont="1" applyFill="1" applyBorder="1" applyAlignment="1">
      <alignment wrapText="1"/>
    </xf>
    <xf numFmtId="174" fontId="13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/>
    </xf>
    <xf numFmtId="2" fontId="1" fillId="33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justify" vertical="center" wrapText="1"/>
    </xf>
    <xf numFmtId="176" fontId="1" fillId="33" borderId="11" xfId="0" applyNumberFormat="1" applyFont="1" applyFill="1" applyBorder="1" applyAlignment="1">
      <alignment horizontal="right"/>
    </xf>
    <xf numFmtId="176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176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174" fontId="1" fillId="33" borderId="11" xfId="0" applyNumberFormat="1" applyFont="1" applyFill="1" applyBorder="1" applyAlignment="1">
      <alignment/>
    </xf>
    <xf numFmtId="176" fontId="1" fillId="33" borderId="11" xfId="0" applyNumberFormat="1" applyFont="1" applyFill="1" applyBorder="1" applyAlignment="1">
      <alignment wrapText="1"/>
    </xf>
    <xf numFmtId="174" fontId="13" fillId="33" borderId="11" xfId="0" applyNumberFormat="1" applyFont="1" applyFill="1" applyBorder="1" applyAlignment="1">
      <alignment horizontal="center" wrapText="1"/>
    </xf>
    <xf numFmtId="176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/>
    </xf>
    <xf numFmtId="0" fontId="1" fillId="35" borderId="11" xfId="52" applyFont="1" applyFill="1" applyBorder="1" applyAlignment="1">
      <alignment horizontal="center"/>
      <protection/>
    </xf>
    <xf numFmtId="174" fontId="4" fillId="35" borderId="11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 wrapText="1"/>
    </xf>
    <xf numFmtId="4" fontId="1" fillId="35" borderId="11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>
      <alignment/>
    </xf>
    <xf numFmtId="176" fontId="1" fillId="35" borderId="11" xfId="0" applyNumberFormat="1" applyFont="1" applyFill="1" applyBorder="1" applyAlignment="1">
      <alignment/>
    </xf>
    <xf numFmtId="176" fontId="1" fillId="35" borderId="11" xfId="0" applyNumberFormat="1" applyFont="1" applyFill="1" applyBorder="1" applyAlignment="1">
      <alignment wrapText="1"/>
    </xf>
    <xf numFmtId="176" fontId="1" fillId="35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176" fontId="1" fillId="35" borderId="11" xfId="0" applyNumberFormat="1" applyFont="1" applyFill="1" applyBorder="1" applyAlignment="1">
      <alignment/>
    </xf>
    <xf numFmtId="176" fontId="1" fillId="0" borderId="11" xfId="0" applyNumberFormat="1" applyFont="1" applyFill="1" applyBorder="1" applyAlignment="1">
      <alignment horizontal="right" vertical="center" wrapText="1"/>
    </xf>
    <xf numFmtId="0" fontId="4" fillId="0" borderId="15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11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textRotation="255" wrapText="1"/>
      <protection/>
    </xf>
    <xf numFmtId="0" fontId="9" fillId="0" borderId="12" xfId="52" applyFont="1" applyFill="1" applyBorder="1" applyAlignment="1">
      <alignment horizontal="center" vertical="center" textRotation="255" wrapText="1"/>
      <protection/>
    </xf>
    <xf numFmtId="0" fontId="8" fillId="0" borderId="11" xfId="52" applyFont="1" applyFill="1" applyBorder="1" applyAlignment="1">
      <alignment horizontal="center" vertical="center" wrapText="1" readingOrder="1"/>
      <protection/>
    </xf>
    <xf numFmtId="0" fontId="4" fillId="0" borderId="15" xfId="52" applyFont="1" applyFill="1" applyBorder="1" applyAlignment="1">
      <alignment horizontal="left" wrapText="1"/>
      <protection/>
    </xf>
    <xf numFmtId="0" fontId="4" fillId="0" borderId="16" xfId="52" applyFont="1" applyFill="1" applyBorder="1" applyAlignment="1">
      <alignment horizontal="left" wrapText="1"/>
      <protection/>
    </xf>
    <xf numFmtId="0" fontId="4" fillId="0" borderId="17" xfId="52" applyFont="1" applyFill="1" applyBorder="1" applyAlignment="1">
      <alignment horizontal="left" wrapText="1"/>
      <protection/>
    </xf>
    <xf numFmtId="0" fontId="8" fillId="35" borderId="11" xfId="52" applyFont="1" applyFill="1" applyBorder="1" applyAlignment="1">
      <alignment horizontal="center" vertical="center" wrapText="1" readingOrder="1"/>
      <protection/>
    </xf>
    <xf numFmtId="0" fontId="1" fillId="0" borderId="15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ИЗ ОЦЕНКИ ПО 1 полугодию 2005 год со связ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12" sqref="F12"/>
    </sheetView>
  </sheetViews>
  <sheetFormatPr defaultColWidth="10.375" defaultRowHeight="12.75"/>
  <cols>
    <col min="1" max="1" width="9.125" style="3" customWidth="1"/>
    <col min="2" max="2" width="36.125" style="3" customWidth="1"/>
    <col min="3" max="3" width="4.875" style="3" customWidth="1"/>
    <col min="4" max="4" width="32.125" style="15" customWidth="1"/>
    <col min="5" max="5" width="30.625" style="3" customWidth="1"/>
    <col min="6" max="6" width="35.625" style="3" customWidth="1"/>
    <col min="7" max="7" width="32.75390625" style="3" customWidth="1"/>
    <col min="8" max="8" width="30.625" style="3" customWidth="1"/>
    <col min="9" max="9" width="32.00390625" style="3" customWidth="1"/>
    <col min="10" max="10" width="42.75390625" style="3" customWidth="1"/>
    <col min="11" max="11" width="41.25390625" style="3" customWidth="1"/>
    <col min="12" max="12" width="32.375" style="3" customWidth="1"/>
    <col min="13" max="13" width="10.375" style="3" hidden="1" customWidth="1"/>
    <col min="14" max="16384" width="10.375" style="3" customWidth="1"/>
  </cols>
  <sheetData>
    <row r="1" spans="2:8" ht="102" customHeight="1">
      <c r="B1" s="4"/>
      <c r="C1" s="4"/>
      <c r="D1" s="73" t="s">
        <v>45</v>
      </c>
      <c r="E1" s="73"/>
      <c r="F1" s="73"/>
      <c r="G1" s="73"/>
      <c r="H1" s="74"/>
    </row>
    <row r="2" spans="2:8" ht="18" customHeight="1">
      <c r="B2" s="5"/>
      <c r="C2" s="5"/>
      <c r="D2" s="73" t="s">
        <v>72</v>
      </c>
      <c r="E2" s="73"/>
      <c r="F2" s="73"/>
      <c r="G2" s="73"/>
      <c r="H2" s="75"/>
    </row>
    <row r="3" spans="2:8" ht="35.25" customHeight="1">
      <c r="B3" s="7"/>
      <c r="C3" s="5"/>
      <c r="D3" s="6"/>
      <c r="E3" s="8"/>
      <c r="F3" s="8"/>
      <c r="G3" s="8"/>
      <c r="H3" s="7"/>
    </row>
    <row r="4" spans="1:12" s="9" customFormat="1" ht="14.25" customHeight="1">
      <c r="A4" s="76" t="s">
        <v>14</v>
      </c>
      <c r="B4" s="76"/>
      <c r="C4" s="77" t="s">
        <v>15</v>
      </c>
      <c r="D4" s="79" t="s">
        <v>16</v>
      </c>
      <c r="E4" s="79" t="s">
        <v>17</v>
      </c>
      <c r="F4" s="79" t="s">
        <v>18</v>
      </c>
      <c r="G4" s="79" t="s">
        <v>19</v>
      </c>
      <c r="H4" s="79" t="s">
        <v>20</v>
      </c>
      <c r="I4" s="83" t="s">
        <v>21</v>
      </c>
      <c r="J4" s="79" t="s">
        <v>22</v>
      </c>
      <c r="K4" s="79" t="s">
        <v>23</v>
      </c>
      <c r="L4" s="79" t="s">
        <v>24</v>
      </c>
    </row>
    <row r="5" spans="1:12" s="9" customFormat="1" ht="204.75" customHeight="1">
      <c r="A5" s="76"/>
      <c r="B5" s="76"/>
      <c r="C5" s="78"/>
      <c r="D5" s="79"/>
      <c r="E5" s="79"/>
      <c r="F5" s="79"/>
      <c r="G5" s="79"/>
      <c r="H5" s="79"/>
      <c r="I5" s="83"/>
      <c r="J5" s="79"/>
      <c r="K5" s="79"/>
      <c r="L5" s="79"/>
    </row>
    <row r="6" spans="1:12" s="12" customFormat="1" ht="12.75" customHeight="1">
      <c r="A6" s="84" t="s">
        <v>25</v>
      </c>
      <c r="B6" s="85"/>
      <c r="C6" s="86"/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54">
        <v>6</v>
      </c>
      <c r="J6" s="11">
        <v>7</v>
      </c>
      <c r="K6" s="11">
        <v>8</v>
      </c>
      <c r="L6" s="11">
        <v>9</v>
      </c>
    </row>
    <row r="7" spans="1:12" ht="34.5" customHeight="1">
      <c r="A7" s="70" t="s">
        <v>46</v>
      </c>
      <c r="B7" s="71"/>
      <c r="C7" s="72"/>
      <c r="D7" s="13" t="s">
        <v>26</v>
      </c>
      <c r="E7" s="13" t="s">
        <v>26</v>
      </c>
      <c r="F7" s="13" t="s">
        <v>26</v>
      </c>
      <c r="G7" s="13" t="s">
        <v>26</v>
      </c>
      <c r="H7" s="13" t="s">
        <v>26</v>
      </c>
      <c r="I7" s="55" t="s">
        <v>64</v>
      </c>
      <c r="J7" s="13" t="s">
        <v>27</v>
      </c>
      <c r="K7" s="13" t="s">
        <v>26</v>
      </c>
      <c r="L7" s="13" t="s">
        <v>26</v>
      </c>
    </row>
    <row r="8" spans="1:12" ht="24.75" customHeight="1">
      <c r="A8" s="80" t="s">
        <v>35</v>
      </c>
      <c r="B8" s="81"/>
      <c r="C8" s="82"/>
      <c r="D8" s="13" t="s">
        <v>26</v>
      </c>
      <c r="E8" s="13" t="s">
        <v>26</v>
      </c>
      <c r="F8" s="13" t="s">
        <v>26</v>
      </c>
      <c r="G8" s="13" t="s">
        <v>26</v>
      </c>
      <c r="H8" s="13" t="s">
        <v>26</v>
      </c>
      <c r="I8" s="55" t="s">
        <v>64</v>
      </c>
      <c r="J8" s="13" t="s">
        <v>27</v>
      </c>
      <c r="K8" s="13" t="s">
        <v>26</v>
      </c>
      <c r="L8" s="13" t="s">
        <v>26</v>
      </c>
    </row>
    <row r="9" spans="1:12" ht="30" customHeight="1">
      <c r="A9" s="80" t="s">
        <v>36</v>
      </c>
      <c r="B9" s="81"/>
      <c r="C9" s="82"/>
      <c r="D9" s="13" t="s">
        <v>26</v>
      </c>
      <c r="E9" s="13" t="s">
        <v>26</v>
      </c>
      <c r="F9" s="13" t="s">
        <v>26</v>
      </c>
      <c r="G9" s="13" t="s">
        <v>26</v>
      </c>
      <c r="H9" s="13" t="s">
        <v>26</v>
      </c>
      <c r="I9" s="55" t="s">
        <v>64</v>
      </c>
      <c r="J9" s="13" t="s">
        <v>27</v>
      </c>
      <c r="K9" s="13" t="s">
        <v>26</v>
      </c>
      <c r="L9" s="13" t="s">
        <v>26</v>
      </c>
    </row>
    <row r="10" spans="1:16" ht="26.25" customHeight="1">
      <c r="A10" s="80" t="s">
        <v>37</v>
      </c>
      <c r="B10" s="81"/>
      <c r="C10" s="82"/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55" t="s">
        <v>64</v>
      </c>
      <c r="J10" s="13" t="s">
        <v>27</v>
      </c>
      <c r="K10" s="13" t="s">
        <v>26</v>
      </c>
      <c r="L10" s="13" t="s">
        <v>26</v>
      </c>
      <c r="M10" s="14"/>
      <c r="N10" s="14"/>
      <c r="O10" s="14"/>
      <c r="P10" s="14"/>
    </row>
    <row r="11" spans="1:16" ht="26.25" customHeight="1">
      <c r="A11" s="80" t="s">
        <v>38</v>
      </c>
      <c r="B11" s="81"/>
      <c r="C11" s="82"/>
      <c r="D11" s="13" t="s">
        <v>26</v>
      </c>
      <c r="E11" s="13" t="s">
        <v>26</v>
      </c>
      <c r="F11" s="13" t="s">
        <v>26</v>
      </c>
      <c r="G11" s="13" t="s">
        <v>26</v>
      </c>
      <c r="H11" s="13" t="s">
        <v>26</v>
      </c>
      <c r="I11" s="55" t="s">
        <v>64</v>
      </c>
      <c r="J11" s="13" t="s">
        <v>27</v>
      </c>
      <c r="K11" s="13" t="s">
        <v>26</v>
      </c>
      <c r="L11" s="13" t="s">
        <v>26</v>
      </c>
      <c r="M11" s="14"/>
      <c r="N11" s="14"/>
      <c r="O11" s="14"/>
      <c r="P11" s="14"/>
    </row>
    <row r="12" spans="1:16" ht="26.25" customHeight="1">
      <c r="A12" s="80" t="s">
        <v>39</v>
      </c>
      <c r="B12" s="81"/>
      <c r="C12" s="82"/>
      <c r="D12" s="13" t="s">
        <v>26</v>
      </c>
      <c r="E12" s="13" t="s">
        <v>26</v>
      </c>
      <c r="F12" s="13" t="s">
        <v>26</v>
      </c>
      <c r="G12" s="13" t="s">
        <v>26</v>
      </c>
      <c r="H12" s="13" t="s">
        <v>26</v>
      </c>
      <c r="I12" s="55" t="s">
        <v>71</v>
      </c>
      <c r="J12" s="13" t="s">
        <v>27</v>
      </c>
      <c r="K12" s="13" t="s">
        <v>26</v>
      </c>
      <c r="L12" s="13" t="s">
        <v>26</v>
      </c>
      <c r="M12" s="14"/>
      <c r="N12" s="14"/>
      <c r="O12" s="14"/>
      <c r="P12" s="14"/>
    </row>
    <row r="13" spans="1:16" ht="26.25" customHeight="1">
      <c r="A13" s="80" t="s">
        <v>40</v>
      </c>
      <c r="B13" s="81"/>
      <c r="C13" s="82"/>
      <c r="D13" s="13" t="s">
        <v>26</v>
      </c>
      <c r="E13" s="13" t="s">
        <v>26</v>
      </c>
      <c r="F13" s="13" t="s">
        <v>26</v>
      </c>
      <c r="G13" s="13" t="s">
        <v>26</v>
      </c>
      <c r="H13" s="13" t="s">
        <v>26</v>
      </c>
      <c r="I13" s="55" t="s">
        <v>64</v>
      </c>
      <c r="J13" s="13" t="s">
        <v>27</v>
      </c>
      <c r="K13" s="13" t="s">
        <v>26</v>
      </c>
      <c r="L13" s="13" t="s">
        <v>26</v>
      </c>
      <c r="M13" s="14"/>
      <c r="N13" s="14"/>
      <c r="O13" s="14"/>
      <c r="P13" s="14"/>
    </row>
    <row r="14" spans="1:16" ht="26.25" customHeight="1">
      <c r="A14" s="80" t="s">
        <v>41</v>
      </c>
      <c r="B14" s="81"/>
      <c r="C14" s="82"/>
      <c r="D14" s="13" t="s">
        <v>26</v>
      </c>
      <c r="E14" s="13" t="s">
        <v>26</v>
      </c>
      <c r="F14" s="13" t="s">
        <v>26</v>
      </c>
      <c r="G14" s="13" t="s">
        <v>26</v>
      </c>
      <c r="H14" s="13" t="s">
        <v>26</v>
      </c>
      <c r="I14" s="55" t="s">
        <v>64</v>
      </c>
      <c r="J14" s="13" t="s">
        <v>27</v>
      </c>
      <c r="K14" s="13" t="s">
        <v>26</v>
      </c>
      <c r="L14" s="13" t="s">
        <v>26</v>
      </c>
      <c r="M14" s="14"/>
      <c r="N14" s="14"/>
      <c r="O14" s="14"/>
      <c r="P14" s="14"/>
    </row>
    <row r="15" spans="1:16" ht="26.25" customHeight="1">
      <c r="A15" s="80" t="s">
        <v>42</v>
      </c>
      <c r="B15" s="81"/>
      <c r="C15" s="82"/>
      <c r="D15" s="13" t="s">
        <v>26</v>
      </c>
      <c r="E15" s="13" t="s">
        <v>26</v>
      </c>
      <c r="F15" s="13" t="s">
        <v>26</v>
      </c>
      <c r="G15" s="13" t="s">
        <v>26</v>
      </c>
      <c r="H15" s="13" t="s">
        <v>26</v>
      </c>
      <c r="I15" s="55" t="s">
        <v>64</v>
      </c>
      <c r="J15" s="13" t="s">
        <v>27</v>
      </c>
      <c r="K15" s="13" t="s">
        <v>26</v>
      </c>
      <c r="L15" s="13" t="s">
        <v>26</v>
      </c>
      <c r="M15" s="14"/>
      <c r="N15" s="14"/>
      <c r="O15" s="14"/>
      <c r="P15" s="14"/>
    </row>
    <row r="16" spans="1:16" ht="26.25" customHeight="1">
      <c r="A16" s="80" t="s">
        <v>43</v>
      </c>
      <c r="B16" s="81"/>
      <c r="C16" s="82"/>
      <c r="D16" s="13" t="s">
        <v>26</v>
      </c>
      <c r="E16" s="13" t="s">
        <v>26</v>
      </c>
      <c r="F16" s="13" t="s">
        <v>26</v>
      </c>
      <c r="G16" s="13" t="s">
        <v>26</v>
      </c>
      <c r="H16" s="13" t="s">
        <v>26</v>
      </c>
      <c r="I16" s="55" t="s">
        <v>64</v>
      </c>
      <c r="J16" s="13" t="s">
        <v>27</v>
      </c>
      <c r="K16" s="13" t="s">
        <v>26</v>
      </c>
      <c r="L16" s="13" t="s">
        <v>26</v>
      </c>
      <c r="M16" s="14"/>
      <c r="N16" s="14"/>
      <c r="O16" s="14"/>
      <c r="P16" s="14"/>
    </row>
    <row r="17" spans="1:12" ht="29.25" customHeight="1">
      <c r="A17" s="80" t="s">
        <v>44</v>
      </c>
      <c r="B17" s="81"/>
      <c r="C17" s="82"/>
      <c r="D17" s="13" t="s">
        <v>26</v>
      </c>
      <c r="E17" s="13" t="s">
        <v>26</v>
      </c>
      <c r="F17" s="13" t="s">
        <v>26</v>
      </c>
      <c r="G17" s="13" t="s">
        <v>26</v>
      </c>
      <c r="H17" s="13" t="s">
        <v>26</v>
      </c>
      <c r="I17" s="55" t="s">
        <v>64</v>
      </c>
      <c r="J17" s="13" t="s">
        <v>27</v>
      </c>
      <c r="K17" s="13" t="s">
        <v>26</v>
      </c>
      <c r="L17" s="13" t="s">
        <v>26</v>
      </c>
    </row>
  </sheetData>
  <sheetProtection/>
  <mergeCells count="25">
    <mergeCell ref="A17:C17"/>
    <mergeCell ref="A11:C11"/>
    <mergeCell ref="A12:C12"/>
    <mergeCell ref="A13:C13"/>
    <mergeCell ref="A14:C14"/>
    <mergeCell ref="A15:C15"/>
    <mergeCell ref="A16:C16"/>
    <mergeCell ref="L4:L5"/>
    <mergeCell ref="A8:C8"/>
    <mergeCell ref="A9:C9"/>
    <mergeCell ref="A10:C10"/>
    <mergeCell ref="G4:G5"/>
    <mergeCell ref="I4:I5"/>
    <mergeCell ref="J4:J5"/>
    <mergeCell ref="K4:K5"/>
    <mergeCell ref="H4:H5"/>
    <mergeCell ref="A6:C6"/>
    <mergeCell ref="A7:C7"/>
    <mergeCell ref="D1:H1"/>
    <mergeCell ref="D2:H2"/>
    <mergeCell ref="A4:B5"/>
    <mergeCell ref="C4:C5"/>
    <mergeCell ref="D4:D5"/>
    <mergeCell ref="E4:E5"/>
    <mergeCell ref="F4:F5"/>
  </mergeCells>
  <printOptions/>
  <pageMargins left="0.1968503937007874" right="0.1968503937007874" top="0.1968503937007874" bottom="0.1968503937007874" header="0.5118110236220472" footer="0.5118110236220472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5"/>
  <sheetViews>
    <sheetView tabSelected="1" view="pageBreakPreview" zoomScaleSheetLayoutView="100" zoomScalePageLayoutView="0" workbookViewId="0" topLeftCell="A1">
      <pane xSplit="1" ySplit="6" topLeftCell="Z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C18" sqref="AC18"/>
    </sheetView>
  </sheetViews>
  <sheetFormatPr defaultColWidth="9.00390625" defaultRowHeight="12.75"/>
  <cols>
    <col min="1" max="1" width="22.875" style="0" customWidth="1"/>
    <col min="2" max="6" width="14.25390625" style="0" customWidth="1"/>
    <col min="7" max="7" width="11.625" style="0" customWidth="1"/>
    <col min="8" max="8" width="14.375" style="0" customWidth="1"/>
    <col min="9" max="9" width="12.125" style="0" customWidth="1"/>
    <col min="10" max="10" width="27.375" style="0" customWidth="1"/>
    <col min="11" max="11" width="10.625" style="0" customWidth="1"/>
    <col min="12" max="12" width="14.875" style="0" customWidth="1"/>
    <col min="13" max="13" width="12.875" style="0" customWidth="1"/>
    <col min="14" max="14" width="9.125" style="0" customWidth="1"/>
    <col min="15" max="16" width="10.25390625" style="0" customWidth="1"/>
    <col min="17" max="17" width="12.125" style="0" customWidth="1"/>
    <col min="18" max="18" width="12.375" style="0" customWidth="1"/>
    <col min="19" max="19" width="15.375" style="0" customWidth="1"/>
    <col min="20" max="20" width="10.25390625" style="0" customWidth="1"/>
    <col min="21" max="21" width="11.25390625" style="0" customWidth="1"/>
    <col min="22" max="22" width="12.875" style="0" customWidth="1"/>
    <col min="23" max="23" width="10.875" style="0" customWidth="1"/>
    <col min="24" max="24" width="13.375" style="0" customWidth="1"/>
    <col min="25" max="25" width="10.00390625" style="0" customWidth="1"/>
    <col min="26" max="26" width="12.875" style="20" customWidth="1"/>
    <col min="27" max="27" width="11.25390625" style="20" customWidth="1"/>
    <col min="28" max="28" width="12.25390625" style="20" customWidth="1"/>
    <col min="29" max="29" width="11.00390625" style="20" customWidth="1"/>
    <col min="30" max="30" width="7.25390625" style="20" customWidth="1"/>
    <col min="31" max="31" width="7.00390625" style="20" customWidth="1"/>
    <col min="32" max="32" width="9.75390625" style="20" customWidth="1"/>
    <col min="33" max="33" width="13.00390625" style="20" customWidth="1"/>
    <col min="34" max="34" width="8.25390625" style="0" customWidth="1"/>
    <col min="35" max="35" width="9.625" style="0" customWidth="1"/>
    <col min="36" max="36" width="11.00390625" style="0" customWidth="1"/>
    <col min="37" max="37" width="9.125" style="0" customWidth="1"/>
    <col min="38" max="38" width="10.875" style="0" customWidth="1"/>
    <col min="39" max="39" width="6.00390625" style="0" customWidth="1"/>
    <col min="41" max="41" width="12.375" style="0" customWidth="1"/>
  </cols>
  <sheetData>
    <row r="1" spans="2:33" ht="12.75" customHeight="1">
      <c r="B1" s="87" t="s">
        <v>73</v>
      </c>
      <c r="C1" s="87"/>
      <c r="D1" s="87"/>
      <c r="E1" s="87"/>
      <c r="F1" s="87"/>
      <c r="G1" s="87"/>
      <c r="H1" s="87"/>
      <c r="I1" s="87"/>
      <c r="J1" s="87"/>
      <c r="K1" s="8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2"/>
      <c r="Y1" s="2"/>
      <c r="Z1" s="18"/>
      <c r="AA1" s="18"/>
      <c r="AB1" s="18"/>
      <c r="AC1" s="18"/>
      <c r="AD1" s="18"/>
      <c r="AE1" s="18"/>
      <c r="AF1" s="18"/>
      <c r="AG1" s="18"/>
    </row>
    <row r="2" spans="2:33" ht="12.75">
      <c r="B2" s="87"/>
      <c r="C2" s="87"/>
      <c r="D2" s="87"/>
      <c r="E2" s="87"/>
      <c r="F2" s="87"/>
      <c r="G2" s="87"/>
      <c r="H2" s="87"/>
      <c r="I2" s="87"/>
      <c r="J2" s="87"/>
      <c r="K2" s="8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2"/>
      <c r="Y2" s="2"/>
      <c r="Z2" s="18"/>
      <c r="AA2" s="18"/>
      <c r="AB2" s="18"/>
      <c r="AC2" s="18"/>
      <c r="AD2" s="18"/>
      <c r="AE2" s="18"/>
      <c r="AF2" s="18"/>
      <c r="AG2" s="18"/>
    </row>
    <row r="3" spans="1:33" ht="32.25" customHeight="1">
      <c r="A3" s="16"/>
      <c r="B3" s="87"/>
      <c r="C3" s="87"/>
      <c r="D3" s="87"/>
      <c r="E3" s="87"/>
      <c r="F3" s="87"/>
      <c r="G3" s="87"/>
      <c r="H3" s="87"/>
      <c r="I3" s="87"/>
      <c r="J3" s="87"/>
      <c r="K3" s="8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"/>
      <c r="Y3" s="2"/>
      <c r="Z3" s="18"/>
      <c r="AA3" s="18"/>
      <c r="AB3" s="18"/>
      <c r="AC3" s="18"/>
      <c r="AD3" s="18"/>
      <c r="AE3" s="18"/>
      <c r="AF3" s="18"/>
      <c r="AG3" s="18"/>
    </row>
    <row r="4" spans="1:3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9"/>
      <c r="AA4" s="19"/>
      <c r="AB4" s="19"/>
      <c r="AC4" s="19"/>
      <c r="AD4" s="19"/>
      <c r="AE4" s="19"/>
      <c r="AF4" s="19"/>
    </row>
    <row r="5" spans="1:41" ht="52.5" customHeight="1">
      <c r="A5" s="95" t="s">
        <v>47</v>
      </c>
      <c r="B5" s="93" t="s">
        <v>49</v>
      </c>
      <c r="C5" s="93" t="s">
        <v>50</v>
      </c>
      <c r="D5" s="93" t="s">
        <v>61</v>
      </c>
      <c r="E5" s="88" t="s">
        <v>51</v>
      </c>
      <c r="F5" s="90" t="s">
        <v>65</v>
      </c>
      <c r="G5" s="88" t="s">
        <v>52</v>
      </c>
      <c r="H5" s="99" t="s">
        <v>54</v>
      </c>
      <c r="I5" s="105" t="s">
        <v>55</v>
      </c>
      <c r="J5" s="107" t="s">
        <v>56</v>
      </c>
      <c r="K5" s="107" t="s">
        <v>48</v>
      </c>
      <c r="L5" s="92" t="s">
        <v>60</v>
      </c>
      <c r="M5" s="92" t="s">
        <v>9</v>
      </c>
      <c r="N5" s="90" t="s">
        <v>51</v>
      </c>
      <c r="O5" s="90" t="s">
        <v>65</v>
      </c>
      <c r="P5" s="90" t="s">
        <v>52</v>
      </c>
      <c r="Q5" s="92" t="s">
        <v>57</v>
      </c>
      <c r="R5" s="105" t="s">
        <v>62</v>
      </c>
      <c r="S5" s="101" t="s">
        <v>58</v>
      </c>
      <c r="T5" s="92" t="s">
        <v>48</v>
      </c>
      <c r="U5" s="92" t="s">
        <v>59</v>
      </c>
      <c r="V5" s="97" t="s">
        <v>10</v>
      </c>
      <c r="W5" s="108"/>
      <c r="X5" s="108"/>
      <c r="Y5" s="98"/>
      <c r="Z5" s="97" t="s">
        <v>0</v>
      </c>
      <c r="AA5" s="98"/>
      <c r="AB5" s="97" t="s">
        <v>69</v>
      </c>
      <c r="AC5" s="98"/>
      <c r="AD5" s="97" t="s">
        <v>12</v>
      </c>
      <c r="AE5" s="98"/>
      <c r="AF5" s="103" t="s">
        <v>13</v>
      </c>
      <c r="AG5" s="92" t="s">
        <v>63</v>
      </c>
      <c r="AH5" s="103" t="s">
        <v>28</v>
      </c>
      <c r="AI5" s="103" t="s">
        <v>68</v>
      </c>
      <c r="AJ5" s="103" t="s">
        <v>29</v>
      </c>
      <c r="AK5" s="103" t="s">
        <v>30</v>
      </c>
      <c r="AL5" s="103" t="s">
        <v>31</v>
      </c>
      <c r="AM5" s="103" t="s">
        <v>32</v>
      </c>
      <c r="AN5" s="103" t="s">
        <v>6</v>
      </c>
      <c r="AO5" s="92" t="s">
        <v>59</v>
      </c>
    </row>
    <row r="6" spans="1:41" ht="115.5" customHeight="1">
      <c r="A6" s="96"/>
      <c r="B6" s="94"/>
      <c r="C6" s="94"/>
      <c r="D6" s="94"/>
      <c r="E6" s="89"/>
      <c r="F6" s="91"/>
      <c r="G6" s="89"/>
      <c r="H6" s="100"/>
      <c r="I6" s="106"/>
      <c r="J6" s="89"/>
      <c r="K6" s="89"/>
      <c r="L6" s="91"/>
      <c r="M6" s="91"/>
      <c r="N6" s="91"/>
      <c r="O6" s="91"/>
      <c r="P6" s="91"/>
      <c r="Q6" s="91"/>
      <c r="R6" s="106"/>
      <c r="S6" s="102"/>
      <c r="T6" s="91"/>
      <c r="U6" s="91"/>
      <c r="V6" s="25" t="s">
        <v>11</v>
      </c>
      <c r="W6" s="25" t="s">
        <v>67</v>
      </c>
      <c r="X6" s="21" t="s">
        <v>10</v>
      </c>
      <c r="Y6" s="24" t="s">
        <v>66</v>
      </c>
      <c r="Z6" s="63" t="s">
        <v>2</v>
      </c>
      <c r="AA6" s="64" t="s">
        <v>1</v>
      </c>
      <c r="AB6" s="63" t="s">
        <v>2</v>
      </c>
      <c r="AC6" s="63" t="s">
        <v>1</v>
      </c>
      <c r="AD6" s="65" t="s">
        <v>3</v>
      </c>
      <c r="AE6" s="27" t="s">
        <v>4</v>
      </c>
      <c r="AF6" s="104"/>
      <c r="AG6" s="91"/>
      <c r="AH6" s="104"/>
      <c r="AI6" s="104"/>
      <c r="AJ6" s="104"/>
      <c r="AK6" s="104"/>
      <c r="AL6" s="104"/>
      <c r="AM6" s="104"/>
      <c r="AN6" s="104"/>
      <c r="AO6" s="91"/>
    </row>
    <row r="7" spans="1:41" ht="12.75">
      <c r="A7" s="32" t="s">
        <v>34</v>
      </c>
      <c r="B7" s="44">
        <v>272.03849</v>
      </c>
      <c r="C7" s="45">
        <v>203.2</v>
      </c>
      <c r="D7" s="45">
        <f>C7</f>
        <v>203.2</v>
      </c>
      <c r="E7" s="45"/>
      <c r="F7" s="45">
        <f>C7</f>
        <v>203.2</v>
      </c>
      <c r="G7" s="46"/>
      <c r="H7" s="33">
        <f>D7-(E7+F7+G7)</f>
        <v>0</v>
      </c>
      <c r="I7" s="60">
        <v>4100</v>
      </c>
      <c r="J7" s="34">
        <f>H7/I7</f>
        <v>0</v>
      </c>
      <c r="K7" s="28" t="s">
        <v>53</v>
      </c>
      <c r="L7" s="35" t="s">
        <v>8</v>
      </c>
      <c r="M7" s="45"/>
      <c r="N7" s="45"/>
      <c r="O7" s="49">
        <v>-5652.50928</v>
      </c>
      <c r="P7" s="45"/>
      <c r="Q7" s="30">
        <f aca="true" t="shared" si="0" ref="Q7:Q17">M7-(N7+O7+P7)</f>
        <v>5652.50928</v>
      </c>
      <c r="R7" s="61">
        <v>6632.3</v>
      </c>
      <c r="S7" s="29">
        <f>Q7/R7</f>
        <v>0.8522698430408757</v>
      </c>
      <c r="T7" s="28" t="s">
        <v>53</v>
      </c>
      <c r="U7" s="35" t="s">
        <v>8</v>
      </c>
      <c r="V7" s="51">
        <v>0</v>
      </c>
      <c r="W7" s="45">
        <v>5784.31765</v>
      </c>
      <c r="X7" s="36">
        <f>V7/W7</f>
        <v>0</v>
      </c>
      <c r="Y7" s="35" t="s">
        <v>8</v>
      </c>
      <c r="Z7" s="30">
        <v>6202.1</v>
      </c>
      <c r="AA7" s="30">
        <v>3249.6</v>
      </c>
      <c r="AB7" s="30">
        <v>9870.6</v>
      </c>
      <c r="AC7" s="31">
        <v>11014.6</v>
      </c>
      <c r="AD7" s="66">
        <f>Z7/AB7*100</f>
        <v>62.83407290336961</v>
      </c>
      <c r="AE7" s="66">
        <f>AA7/AC7*100</f>
        <v>29.50266010567792</v>
      </c>
      <c r="AF7" s="67">
        <v>66.46</v>
      </c>
      <c r="AG7" s="35" t="s">
        <v>8</v>
      </c>
      <c r="AH7" s="38">
        <v>0</v>
      </c>
      <c r="AI7" s="38">
        <v>0</v>
      </c>
      <c r="AJ7" s="37">
        <v>0</v>
      </c>
      <c r="AK7" s="38">
        <v>0</v>
      </c>
      <c r="AL7" s="45">
        <f>M7</f>
        <v>0</v>
      </c>
      <c r="AM7" s="37">
        <v>0</v>
      </c>
      <c r="AN7" s="28" t="s">
        <v>33</v>
      </c>
      <c r="AO7" s="27" t="s">
        <v>26</v>
      </c>
    </row>
    <row r="8" spans="1:41" ht="12.75">
      <c r="A8" s="32" t="s">
        <v>35</v>
      </c>
      <c r="B8" s="44">
        <v>2282.49783</v>
      </c>
      <c r="C8" s="45">
        <v>2280</v>
      </c>
      <c r="D8" s="45">
        <f aca="true" t="shared" si="1" ref="D8:D17">C8</f>
        <v>2280</v>
      </c>
      <c r="E8" s="45"/>
      <c r="F8" s="45">
        <f>D8</f>
        <v>2280</v>
      </c>
      <c r="G8" s="46"/>
      <c r="H8" s="33">
        <f aca="true" t="shared" si="2" ref="H8:H17">D8-(E8+F8+G8)</f>
        <v>0</v>
      </c>
      <c r="I8" s="60">
        <v>3443.9</v>
      </c>
      <c r="J8" s="34">
        <f aca="true" t="shared" si="3" ref="J8:J17">H8/I8</f>
        <v>0</v>
      </c>
      <c r="K8" s="28" t="s">
        <v>7</v>
      </c>
      <c r="L8" s="35" t="s">
        <v>8</v>
      </c>
      <c r="M8" s="45"/>
      <c r="N8" s="45"/>
      <c r="O8" s="49">
        <v>-1063.31817</v>
      </c>
      <c r="P8" s="45"/>
      <c r="Q8" s="30">
        <f t="shared" si="0"/>
        <v>1063.31817</v>
      </c>
      <c r="R8" s="61">
        <v>2425.1</v>
      </c>
      <c r="S8" s="62">
        <f aca="true" t="shared" si="4" ref="S8:S17">Q8/R8</f>
        <v>0.4384636386128407</v>
      </c>
      <c r="T8" s="28" t="s">
        <v>7</v>
      </c>
      <c r="U8" s="35" t="s">
        <v>8</v>
      </c>
      <c r="V8" s="51">
        <v>0</v>
      </c>
      <c r="W8" s="45">
        <v>5818.16075</v>
      </c>
      <c r="X8" s="36">
        <f aca="true" t="shared" si="5" ref="X8:X17">V8/W8</f>
        <v>0</v>
      </c>
      <c r="Y8" s="35" t="s">
        <v>8</v>
      </c>
      <c r="Z8" s="30">
        <v>6058.6</v>
      </c>
      <c r="AA8" s="30">
        <v>2933.1</v>
      </c>
      <c r="AB8" s="30">
        <v>10641.2</v>
      </c>
      <c r="AC8" s="31">
        <v>8595.9</v>
      </c>
      <c r="AD8" s="66">
        <f aca="true" t="shared" si="6" ref="AD8:AE17">Z8/AB8*100</f>
        <v>56.93530804796452</v>
      </c>
      <c r="AE8" s="66">
        <f t="shared" si="6"/>
        <v>34.122081457439016</v>
      </c>
      <c r="AF8" s="67">
        <v>63.14</v>
      </c>
      <c r="AG8" s="35" t="s">
        <v>8</v>
      </c>
      <c r="AH8" s="38">
        <v>0</v>
      </c>
      <c r="AI8" s="38">
        <v>0</v>
      </c>
      <c r="AJ8" s="37">
        <v>0</v>
      </c>
      <c r="AK8" s="38">
        <v>0</v>
      </c>
      <c r="AL8" s="45">
        <f aca="true" t="shared" si="7" ref="AL8:AL17">M8</f>
        <v>0</v>
      </c>
      <c r="AM8" s="37">
        <v>0</v>
      </c>
      <c r="AN8" s="28" t="s">
        <v>33</v>
      </c>
      <c r="AO8" s="27" t="s">
        <v>26</v>
      </c>
    </row>
    <row r="9" spans="1:41" s="20" customFormat="1" ht="13.5" customHeight="1">
      <c r="A9" s="39" t="s">
        <v>36</v>
      </c>
      <c r="B9" s="44">
        <v>3149.99129</v>
      </c>
      <c r="C9" s="45">
        <v>2068.3</v>
      </c>
      <c r="D9" s="45">
        <v>2068.3</v>
      </c>
      <c r="E9" s="45"/>
      <c r="F9" s="45">
        <f aca="true" t="shared" si="8" ref="F9:F17">C9</f>
        <v>2068.3</v>
      </c>
      <c r="G9" s="46"/>
      <c r="H9" s="33">
        <f t="shared" si="2"/>
        <v>0</v>
      </c>
      <c r="I9" s="60">
        <v>7664.9</v>
      </c>
      <c r="J9" s="34">
        <f t="shared" si="3"/>
        <v>0</v>
      </c>
      <c r="K9" s="28" t="s">
        <v>7</v>
      </c>
      <c r="L9" s="35" t="s">
        <v>8</v>
      </c>
      <c r="M9" s="45"/>
      <c r="N9" s="45"/>
      <c r="O9" s="49">
        <v>-1653.12805</v>
      </c>
      <c r="P9" s="45"/>
      <c r="Q9" s="30">
        <f t="shared" si="0"/>
        <v>1653.12805</v>
      </c>
      <c r="R9" s="61">
        <v>4905.7</v>
      </c>
      <c r="S9" s="62">
        <f t="shared" si="4"/>
        <v>0.33698107303748703</v>
      </c>
      <c r="T9" s="28" t="s">
        <v>7</v>
      </c>
      <c r="U9" s="35" t="s">
        <v>8</v>
      </c>
      <c r="V9" s="51">
        <v>0</v>
      </c>
      <c r="W9" s="45">
        <v>7589.88408</v>
      </c>
      <c r="X9" s="36">
        <f t="shared" si="5"/>
        <v>0</v>
      </c>
      <c r="Y9" s="35" t="s">
        <v>8</v>
      </c>
      <c r="Z9" s="30">
        <v>7467.3</v>
      </c>
      <c r="AA9" s="30">
        <v>3531</v>
      </c>
      <c r="AB9" s="30">
        <v>14546</v>
      </c>
      <c r="AC9" s="31">
        <v>11112.5</v>
      </c>
      <c r="AD9" s="66">
        <f t="shared" si="6"/>
        <v>51.335762408909666</v>
      </c>
      <c r="AE9" s="66">
        <f t="shared" si="6"/>
        <v>31.775028121484816</v>
      </c>
      <c r="AF9" s="67">
        <v>55.53</v>
      </c>
      <c r="AG9" s="35" t="s">
        <v>8</v>
      </c>
      <c r="AH9" s="38">
        <v>0</v>
      </c>
      <c r="AI9" s="38">
        <v>0</v>
      </c>
      <c r="AJ9" s="37">
        <v>0</v>
      </c>
      <c r="AK9" s="38">
        <v>0</v>
      </c>
      <c r="AL9" s="45">
        <f>M9</f>
        <v>0</v>
      </c>
      <c r="AM9" s="37">
        <v>0</v>
      </c>
      <c r="AN9" s="28" t="s">
        <v>33</v>
      </c>
      <c r="AO9" s="27" t="s">
        <v>26</v>
      </c>
    </row>
    <row r="10" spans="1:41" ht="12.75">
      <c r="A10" s="32" t="s">
        <v>37</v>
      </c>
      <c r="B10" s="44">
        <v>2299.71883</v>
      </c>
      <c r="C10" s="45">
        <v>935.3</v>
      </c>
      <c r="D10" s="45">
        <v>935.3</v>
      </c>
      <c r="E10" s="45"/>
      <c r="F10" s="45">
        <f t="shared" si="8"/>
        <v>935.3</v>
      </c>
      <c r="G10" s="46"/>
      <c r="H10" s="33">
        <f t="shared" si="2"/>
        <v>0</v>
      </c>
      <c r="I10" s="60">
        <v>4727.3</v>
      </c>
      <c r="J10" s="34">
        <f>H10/I10</f>
        <v>0</v>
      </c>
      <c r="K10" s="28" t="s">
        <v>7</v>
      </c>
      <c r="L10" s="35" t="s">
        <v>8</v>
      </c>
      <c r="M10" s="45"/>
      <c r="N10" s="45"/>
      <c r="O10" s="49">
        <v>-679.21903</v>
      </c>
      <c r="P10" s="45"/>
      <c r="Q10" s="30">
        <f>M10-(N10+O10+P10)</f>
        <v>679.21903</v>
      </c>
      <c r="R10" s="61">
        <v>2669.2</v>
      </c>
      <c r="S10" s="29">
        <f t="shared" si="4"/>
        <v>0.2544653941255807</v>
      </c>
      <c r="T10" s="28" t="s">
        <v>7</v>
      </c>
      <c r="U10" s="35" t="s">
        <v>8</v>
      </c>
      <c r="V10" s="51">
        <v>0</v>
      </c>
      <c r="W10" s="45">
        <v>5932.45461</v>
      </c>
      <c r="X10" s="36">
        <f t="shared" si="5"/>
        <v>0</v>
      </c>
      <c r="Y10" s="35" t="s">
        <v>8</v>
      </c>
      <c r="Z10" s="30">
        <v>6297.6</v>
      </c>
      <c r="AA10" s="30">
        <v>3256.4</v>
      </c>
      <c r="AB10" s="30">
        <v>11119.7</v>
      </c>
      <c r="AC10" s="31">
        <v>8551.4</v>
      </c>
      <c r="AD10" s="66">
        <f t="shared" si="6"/>
        <v>56.63462143762871</v>
      </c>
      <c r="AE10" s="66">
        <f t="shared" si="6"/>
        <v>38.08031433449494</v>
      </c>
      <c r="AF10" s="67">
        <v>84.19</v>
      </c>
      <c r="AG10" s="35" t="s">
        <v>8</v>
      </c>
      <c r="AH10" s="38">
        <v>0</v>
      </c>
      <c r="AI10" s="38">
        <v>0</v>
      </c>
      <c r="AJ10" s="37">
        <v>0</v>
      </c>
      <c r="AK10" s="38">
        <v>0</v>
      </c>
      <c r="AL10" s="45">
        <f>M10</f>
        <v>0</v>
      </c>
      <c r="AM10" s="37">
        <v>0</v>
      </c>
      <c r="AN10" s="28" t="s">
        <v>33</v>
      </c>
      <c r="AO10" s="27" t="s">
        <v>26</v>
      </c>
    </row>
    <row r="11" spans="1:41" ht="12.75">
      <c r="A11" s="32" t="s">
        <v>38</v>
      </c>
      <c r="B11" s="44">
        <v>4130.16277</v>
      </c>
      <c r="C11" s="45">
        <v>2689.2</v>
      </c>
      <c r="D11" s="45">
        <v>2689.2</v>
      </c>
      <c r="E11" s="45"/>
      <c r="F11" s="45">
        <f t="shared" si="8"/>
        <v>2689.2</v>
      </c>
      <c r="G11" s="46"/>
      <c r="H11" s="33">
        <f t="shared" si="2"/>
        <v>0</v>
      </c>
      <c r="I11" s="60">
        <v>9958.5</v>
      </c>
      <c r="J11" s="34">
        <f t="shared" si="3"/>
        <v>0</v>
      </c>
      <c r="K11" s="28" t="s">
        <v>7</v>
      </c>
      <c r="L11" s="35" t="s">
        <v>8</v>
      </c>
      <c r="M11" s="45">
        <v>1233.18958</v>
      </c>
      <c r="N11" s="45"/>
      <c r="O11" s="49">
        <v>0</v>
      </c>
      <c r="P11" s="45"/>
      <c r="Q11" s="30">
        <f>M11-(N11+O11+P11)</f>
        <v>1233.18958</v>
      </c>
      <c r="R11" s="61">
        <v>5812.6</v>
      </c>
      <c r="S11" s="29">
        <f>Q11/R11</f>
        <v>0.21215799814196742</v>
      </c>
      <c r="T11" s="28" t="s">
        <v>7</v>
      </c>
      <c r="U11" s="35" t="s">
        <v>8</v>
      </c>
      <c r="V11" s="51">
        <v>0</v>
      </c>
      <c r="W11" s="45">
        <v>16624.55508</v>
      </c>
      <c r="X11" s="36">
        <f t="shared" si="5"/>
        <v>0</v>
      </c>
      <c r="Y11" s="35" t="s">
        <v>8</v>
      </c>
      <c r="Z11" s="30">
        <v>7646.8</v>
      </c>
      <c r="AA11" s="30">
        <v>3934.6</v>
      </c>
      <c r="AB11" s="30">
        <v>20555.5</v>
      </c>
      <c r="AC11" s="31">
        <v>14437.3</v>
      </c>
      <c r="AD11" s="66">
        <f t="shared" si="6"/>
        <v>37.20074919121403</v>
      </c>
      <c r="AE11" s="66">
        <f t="shared" si="6"/>
        <v>27.253018223629073</v>
      </c>
      <c r="AF11" s="67">
        <v>41.44</v>
      </c>
      <c r="AG11" s="35" t="s">
        <v>8</v>
      </c>
      <c r="AH11" s="38">
        <v>0</v>
      </c>
      <c r="AI11" s="38">
        <v>0</v>
      </c>
      <c r="AJ11" s="37">
        <v>0</v>
      </c>
      <c r="AK11" s="38">
        <v>0</v>
      </c>
      <c r="AL11" s="45">
        <f t="shared" si="7"/>
        <v>1233.18958</v>
      </c>
      <c r="AM11" s="37">
        <v>0</v>
      </c>
      <c r="AN11" s="28" t="s">
        <v>33</v>
      </c>
      <c r="AO11" s="27" t="s">
        <v>26</v>
      </c>
    </row>
    <row r="12" spans="1:41" ht="12.75">
      <c r="A12" s="32" t="s">
        <v>39</v>
      </c>
      <c r="B12" s="44">
        <v>295.42459</v>
      </c>
      <c r="C12" s="45">
        <v>231.9</v>
      </c>
      <c r="D12" s="45">
        <f t="shared" si="1"/>
        <v>231.9</v>
      </c>
      <c r="E12" s="45"/>
      <c r="F12" s="45">
        <f t="shared" si="8"/>
        <v>231.9</v>
      </c>
      <c r="G12" s="46"/>
      <c r="H12" s="33">
        <f t="shared" si="2"/>
        <v>0</v>
      </c>
      <c r="I12" s="60">
        <v>2678.8</v>
      </c>
      <c r="J12" s="34">
        <f t="shared" si="3"/>
        <v>0</v>
      </c>
      <c r="K12" s="28" t="s">
        <v>53</v>
      </c>
      <c r="L12" s="35" t="s">
        <v>8</v>
      </c>
      <c r="M12" s="45"/>
      <c r="N12" s="45"/>
      <c r="O12" s="49">
        <v>-43.10443</v>
      </c>
      <c r="P12" s="45"/>
      <c r="Q12" s="30">
        <f t="shared" si="0"/>
        <v>43.10443</v>
      </c>
      <c r="R12" s="61">
        <v>872.5</v>
      </c>
      <c r="S12" s="62">
        <f t="shared" si="4"/>
        <v>0.04940335816618911</v>
      </c>
      <c r="T12" s="28" t="s">
        <v>53</v>
      </c>
      <c r="U12" s="35" t="s">
        <v>8</v>
      </c>
      <c r="V12" s="51">
        <v>0</v>
      </c>
      <c r="W12" s="45">
        <v>4552.44793</v>
      </c>
      <c r="X12" s="36">
        <f t="shared" si="5"/>
        <v>0</v>
      </c>
      <c r="Y12" s="35" t="s">
        <v>8</v>
      </c>
      <c r="Z12" s="30">
        <v>5886.5</v>
      </c>
      <c r="AA12" s="30">
        <v>3084.8</v>
      </c>
      <c r="AB12" s="30">
        <v>7791.5</v>
      </c>
      <c r="AC12" s="31">
        <v>4529.3</v>
      </c>
      <c r="AD12" s="66">
        <f t="shared" si="6"/>
        <v>75.55027915035616</v>
      </c>
      <c r="AE12" s="66">
        <f t="shared" si="6"/>
        <v>68.10765460446426</v>
      </c>
      <c r="AF12" s="67">
        <v>73.72</v>
      </c>
      <c r="AG12" s="35" t="s">
        <v>70</v>
      </c>
      <c r="AH12" s="38">
        <v>0</v>
      </c>
      <c r="AI12" s="38">
        <v>0</v>
      </c>
      <c r="AJ12" s="37">
        <v>0</v>
      </c>
      <c r="AK12" s="38">
        <v>0</v>
      </c>
      <c r="AL12" s="45">
        <f>M12</f>
        <v>0</v>
      </c>
      <c r="AM12" s="37">
        <v>0</v>
      </c>
      <c r="AN12" s="28" t="s">
        <v>33</v>
      </c>
      <c r="AO12" s="27" t="s">
        <v>26</v>
      </c>
    </row>
    <row r="13" spans="1:41" ht="12.75">
      <c r="A13" s="32" t="s">
        <v>40</v>
      </c>
      <c r="B13" s="44">
        <v>970.72297</v>
      </c>
      <c r="C13" s="45">
        <v>942.8</v>
      </c>
      <c r="D13" s="45">
        <f t="shared" si="1"/>
        <v>942.8</v>
      </c>
      <c r="E13" s="45"/>
      <c r="F13" s="45">
        <f t="shared" si="8"/>
        <v>942.8</v>
      </c>
      <c r="G13" s="46"/>
      <c r="H13" s="33">
        <f t="shared" si="2"/>
        <v>0</v>
      </c>
      <c r="I13" s="60">
        <v>3118.7</v>
      </c>
      <c r="J13" s="34">
        <f>H13/I13</f>
        <v>0</v>
      </c>
      <c r="K13" s="28" t="s">
        <v>53</v>
      </c>
      <c r="L13" s="35" t="s">
        <v>8</v>
      </c>
      <c r="M13" s="45"/>
      <c r="N13" s="45"/>
      <c r="O13" s="49">
        <v>-1970.29156</v>
      </c>
      <c r="P13" s="45"/>
      <c r="Q13" s="30">
        <f t="shared" si="0"/>
        <v>1970.29156</v>
      </c>
      <c r="R13" s="61">
        <v>1803.4</v>
      </c>
      <c r="S13" s="62">
        <f t="shared" si="4"/>
        <v>1.0925427303981368</v>
      </c>
      <c r="T13" s="28" t="s">
        <v>53</v>
      </c>
      <c r="U13" s="35" t="s">
        <v>8</v>
      </c>
      <c r="V13" s="51">
        <v>0</v>
      </c>
      <c r="W13" s="45">
        <v>5894.72617</v>
      </c>
      <c r="X13" s="36">
        <f t="shared" si="5"/>
        <v>0</v>
      </c>
      <c r="Y13" s="35" t="s">
        <v>8</v>
      </c>
      <c r="Z13" s="30">
        <v>6311.7</v>
      </c>
      <c r="AA13" s="30">
        <v>2529.1</v>
      </c>
      <c r="AB13" s="30">
        <v>11613</v>
      </c>
      <c r="AC13" s="31">
        <v>8394.3</v>
      </c>
      <c r="AD13" s="66">
        <f t="shared" si="6"/>
        <v>54.35029708085766</v>
      </c>
      <c r="AE13" s="66">
        <f t="shared" si="6"/>
        <v>30.1287778611677</v>
      </c>
      <c r="AF13" s="67">
        <v>60.62</v>
      </c>
      <c r="AG13" s="35" t="s">
        <v>8</v>
      </c>
      <c r="AH13" s="38">
        <v>0</v>
      </c>
      <c r="AI13" s="53">
        <v>0</v>
      </c>
      <c r="AJ13" s="37">
        <v>0</v>
      </c>
      <c r="AK13" s="38">
        <v>0</v>
      </c>
      <c r="AL13" s="45">
        <f t="shared" si="7"/>
        <v>0</v>
      </c>
      <c r="AM13" s="40">
        <v>0</v>
      </c>
      <c r="AN13" s="28" t="s">
        <v>33</v>
      </c>
      <c r="AO13" s="27" t="s">
        <v>26</v>
      </c>
    </row>
    <row r="14" spans="1:41" ht="12.75">
      <c r="A14" s="39" t="s">
        <v>41</v>
      </c>
      <c r="B14" s="44">
        <v>1408.05752</v>
      </c>
      <c r="C14" s="45">
        <v>1227.6</v>
      </c>
      <c r="D14" s="45">
        <f t="shared" si="1"/>
        <v>1227.6</v>
      </c>
      <c r="E14" s="45"/>
      <c r="F14" s="45">
        <f>C14</f>
        <v>1227.6</v>
      </c>
      <c r="G14" s="46"/>
      <c r="H14" s="33">
        <f t="shared" si="2"/>
        <v>0</v>
      </c>
      <c r="I14" s="60">
        <v>3597.5</v>
      </c>
      <c r="J14" s="34">
        <f t="shared" si="3"/>
        <v>0</v>
      </c>
      <c r="K14" s="28" t="s">
        <v>7</v>
      </c>
      <c r="L14" s="35" t="s">
        <v>8</v>
      </c>
      <c r="M14" s="45">
        <v>399.54474</v>
      </c>
      <c r="N14" s="45"/>
      <c r="O14" s="49">
        <v>0</v>
      </c>
      <c r="P14" s="45"/>
      <c r="Q14" s="30">
        <f t="shared" si="0"/>
        <v>399.54474</v>
      </c>
      <c r="R14" s="61">
        <v>1531.8</v>
      </c>
      <c r="S14" s="62">
        <f t="shared" si="4"/>
        <v>0.2608334900117509</v>
      </c>
      <c r="T14" s="28" t="s">
        <v>7</v>
      </c>
      <c r="U14" s="35" t="s">
        <v>8</v>
      </c>
      <c r="V14" s="51">
        <v>0</v>
      </c>
      <c r="W14" s="45">
        <v>4968.83268</v>
      </c>
      <c r="X14" s="36">
        <f t="shared" si="5"/>
        <v>0</v>
      </c>
      <c r="Y14" s="35" t="s">
        <v>8</v>
      </c>
      <c r="Z14" s="30">
        <v>5427.6</v>
      </c>
      <c r="AA14" s="30">
        <v>3019.9</v>
      </c>
      <c r="AB14" s="30">
        <v>8408.4</v>
      </c>
      <c r="AC14" s="31">
        <v>5626.7</v>
      </c>
      <c r="AD14" s="66">
        <f t="shared" si="6"/>
        <v>64.54973597830741</v>
      </c>
      <c r="AE14" s="66">
        <f t="shared" si="6"/>
        <v>53.67089057529281</v>
      </c>
      <c r="AF14" s="67">
        <v>75.11</v>
      </c>
      <c r="AG14" s="35" t="s">
        <v>8</v>
      </c>
      <c r="AH14" s="38">
        <v>0</v>
      </c>
      <c r="AI14" s="53">
        <v>0</v>
      </c>
      <c r="AJ14" s="37">
        <v>0</v>
      </c>
      <c r="AK14" s="38">
        <v>0</v>
      </c>
      <c r="AL14" s="45">
        <f t="shared" si="7"/>
        <v>399.54474</v>
      </c>
      <c r="AM14" s="40">
        <v>0</v>
      </c>
      <c r="AN14" s="28" t="s">
        <v>33</v>
      </c>
      <c r="AO14" s="27" t="s">
        <v>26</v>
      </c>
    </row>
    <row r="15" spans="1:41" ht="12.75">
      <c r="A15" s="41" t="s">
        <v>42</v>
      </c>
      <c r="B15" s="44">
        <v>22670.37463</v>
      </c>
      <c r="C15" s="45">
        <v>12942.9</v>
      </c>
      <c r="D15" s="45">
        <f t="shared" si="1"/>
        <v>12942.9</v>
      </c>
      <c r="E15" s="45"/>
      <c r="F15" s="45">
        <f t="shared" si="8"/>
        <v>12942.9</v>
      </c>
      <c r="G15" s="46"/>
      <c r="H15" s="33">
        <f t="shared" si="2"/>
        <v>0</v>
      </c>
      <c r="I15" s="60">
        <v>35137.6</v>
      </c>
      <c r="J15" s="34">
        <f t="shared" si="3"/>
        <v>0</v>
      </c>
      <c r="K15" s="28" t="s">
        <v>7</v>
      </c>
      <c r="L15" s="35" t="s">
        <v>8</v>
      </c>
      <c r="M15" s="45"/>
      <c r="N15" s="45"/>
      <c r="O15" s="49">
        <v>-12039.89191</v>
      </c>
      <c r="P15" s="45"/>
      <c r="Q15" s="30">
        <f t="shared" si="0"/>
        <v>12039.89191</v>
      </c>
      <c r="R15" s="61">
        <v>30185.9</v>
      </c>
      <c r="S15" s="29">
        <f t="shared" si="4"/>
        <v>0.3988581393962082</v>
      </c>
      <c r="T15" s="28" t="s">
        <v>7</v>
      </c>
      <c r="U15" s="35" t="s">
        <v>8</v>
      </c>
      <c r="V15" s="51">
        <v>0</v>
      </c>
      <c r="W15" s="45">
        <v>23726.04096</v>
      </c>
      <c r="X15" s="36">
        <f t="shared" si="5"/>
        <v>0</v>
      </c>
      <c r="Y15" s="35" t="s">
        <v>8</v>
      </c>
      <c r="Z15" s="30">
        <v>14844.5</v>
      </c>
      <c r="AA15" s="30">
        <v>7186.8</v>
      </c>
      <c r="AB15" s="30">
        <v>63688.2</v>
      </c>
      <c r="AC15" s="30">
        <v>56375.7</v>
      </c>
      <c r="AD15" s="66">
        <f t="shared" si="6"/>
        <v>23.308085328208367</v>
      </c>
      <c r="AE15" s="66">
        <f t="shared" si="6"/>
        <v>12.74804570054119</v>
      </c>
      <c r="AF15" s="67">
        <v>34.2</v>
      </c>
      <c r="AG15" s="35" t="s">
        <v>8</v>
      </c>
      <c r="AH15" s="38">
        <v>0</v>
      </c>
      <c r="AI15" s="53">
        <v>0</v>
      </c>
      <c r="AJ15" s="37">
        <v>0</v>
      </c>
      <c r="AK15" s="38">
        <v>0</v>
      </c>
      <c r="AL15" s="45">
        <f t="shared" si="7"/>
        <v>0</v>
      </c>
      <c r="AM15" s="40">
        <v>0</v>
      </c>
      <c r="AN15" s="28" t="s">
        <v>33</v>
      </c>
      <c r="AO15" s="27" t="s">
        <v>26</v>
      </c>
    </row>
    <row r="16" spans="1:41" ht="13.5" customHeight="1">
      <c r="A16" s="41" t="s">
        <v>43</v>
      </c>
      <c r="B16" s="44">
        <v>342.45952</v>
      </c>
      <c r="C16" s="45">
        <v>342</v>
      </c>
      <c r="D16" s="45">
        <f t="shared" si="1"/>
        <v>342</v>
      </c>
      <c r="E16" s="45"/>
      <c r="F16" s="45">
        <f t="shared" si="8"/>
        <v>342</v>
      </c>
      <c r="G16" s="46"/>
      <c r="H16" s="33">
        <f t="shared" si="2"/>
        <v>0</v>
      </c>
      <c r="I16" s="60">
        <v>5027.2</v>
      </c>
      <c r="J16" s="34">
        <f t="shared" si="3"/>
        <v>0</v>
      </c>
      <c r="K16" s="28" t="s">
        <v>53</v>
      </c>
      <c r="L16" s="35" t="s">
        <v>8</v>
      </c>
      <c r="M16" s="45"/>
      <c r="N16" s="45"/>
      <c r="O16" s="49">
        <v>-222.26477</v>
      </c>
      <c r="P16" s="45"/>
      <c r="Q16" s="30">
        <f t="shared" si="0"/>
        <v>222.26477</v>
      </c>
      <c r="R16" s="61">
        <v>2173.8</v>
      </c>
      <c r="S16" s="29">
        <f t="shared" si="4"/>
        <v>0.10224711104977457</v>
      </c>
      <c r="T16" s="28" t="s">
        <v>53</v>
      </c>
      <c r="U16" s="35" t="s">
        <v>8</v>
      </c>
      <c r="V16" s="51">
        <v>0</v>
      </c>
      <c r="W16" s="45">
        <v>5176.55149</v>
      </c>
      <c r="X16" s="36">
        <f t="shared" si="5"/>
        <v>0</v>
      </c>
      <c r="Y16" s="35" t="s">
        <v>8</v>
      </c>
      <c r="Z16" s="30">
        <v>5487.4</v>
      </c>
      <c r="AA16" s="30">
        <v>3046.5</v>
      </c>
      <c r="AB16" s="30">
        <v>8178.6</v>
      </c>
      <c r="AC16" s="30">
        <v>4797</v>
      </c>
      <c r="AD16" s="66">
        <f t="shared" si="6"/>
        <v>67.0946127699117</v>
      </c>
      <c r="AE16" s="66">
        <f t="shared" si="6"/>
        <v>63.508442776735464</v>
      </c>
      <c r="AF16" s="67">
        <v>88.71</v>
      </c>
      <c r="AG16" s="35" t="s">
        <v>8</v>
      </c>
      <c r="AH16" s="38">
        <v>0</v>
      </c>
      <c r="AI16" s="53">
        <v>0</v>
      </c>
      <c r="AJ16" s="37">
        <v>0</v>
      </c>
      <c r="AK16" s="42">
        <v>0</v>
      </c>
      <c r="AL16" s="45">
        <f t="shared" si="7"/>
        <v>0</v>
      </c>
      <c r="AM16" s="40">
        <v>0</v>
      </c>
      <c r="AN16" s="28" t="s">
        <v>33</v>
      </c>
      <c r="AO16" s="27" t="s">
        <v>26</v>
      </c>
    </row>
    <row r="17" spans="1:41" ht="12.75">
      <c r="A17" s="41" t="s">
        <v>44</v>
      </c>
      <c r="B17" s="44">
        <v>896.83762</v>
      </c>
      <c r="C17" s="45">
        <v>896.8</v>
      </c>
      <c r="D17" s="45">
        <f t="shared" si="1"/>
        <v>896.8</v>
      </c>
      <c r="E17" s="45"/>
      <c r="F17" s="45">
        <f t="shared" si="8"/>
        <v>896.8</v>
      </c>
      <c r="G17" s="46"/>
      <c r="H17" s="33">
        <f t="shared" si="2"/>
        <v>0</v>
      </c>
      <c r="I17" s="60">
        <v>3496.5</v>
      </c>
      <c r="J17" s="34">
        <f t="shared" si="3"/>
        <v>0</v>
      </c>
      <c r="K17" s="28" t="s">
        <v>7</v>
      </c>
      <c r="L17" s="35" t="s">
        <v>8</v>
      </c>
      <c r="M17" s="45"/>
      <c r="N17" s="45"/>
      <c r="O17" s="49">
        <v>-484.21902</v>
      </c>
      <c r="P17" s="45"/>
      <c r="Q17" s="30">
        <f t="shared" si="0"/>
        <v>484.21902</v>
      </c>
      <c r="R17" s="61">
        <v>1566.3</v>
      </c>
      <c r="S17" s="62">
        <f t="shared" si="4"/>
        <v>0.3091483240758475</v>
      </c>
      <c r="T17" s="28" t="s">
        <v>7</v>
      </c>
      <c r="U17" s="35" t="s">
        <v>8</v>
      </c>
      <c r="V17" s="51">
        <v>0</v>
      </c>
      <c r="W17" s="45">
        <v>5765.31397</v>
      </c>
      <c r="X17" s="36">
        <f t="shared" si="5"/>
        <v>0</v>
      </c>
      <c r="Y17" s="35" t="s">
        <v>8</v>
      </c>
      <c r="Z17" s="30">
        <v>6355.3</v>
      </c>
      <c r="AA17" s="30">
        <v>3226.4</v>
      </c>
      <c r="AB17" s="30">
        <v>8359</v>
      </c>
      <c r="AC17" s="31">
        <v>5735.1</v>
      </c>
      <c r="AD17" s="66">
        <f t="shared" si="6"/>
        <v>76.02942935757866</v>
      </c>
      <c r="AE17" s="66">
        <f t="shared" si="6"/>
        <v>56.25708357308503</v>
      </c>
      <c r="AF17" s="67">
        <v>81.03</v>
      </c>
      <c r="AG17" s="35" t="s">
        <v>8</v>
      </c>
      <c r="AH17" s="38">
        <v>0</v>
      </c>
      <c r="AI17" s="53">
        <v>0</v>
      </c>
      <c r="AJ17" s="37">
        <v>0</v>
      </c>
      <c r="AK17" s="38">
        <v>0</v>
      </c>
      <c r="AL17" s="45">
        <f t="shared" si="7"/>
        <v>0</v>
      </c>
      <c r="AM17" s="37">
        <v>0</v>
      </c>
      <c r="AN17" s="28" t="s">
        <v>33</v>
      </c>
      <c r="AO17" s="27" t="s">
        <v>26</v>
      </c>
    </row>
    <row r="18" spans="1:41" s="20" customFormat="1" ht="12.75">
      <c r="A18" s="43" t="s">
        <v>5</v>
      </c>
      <c r="B18" s="47">
        <f aca="true" t="shared" si="9" ref="B18:G18">B7+B8+B9+B10+B11+B12+B13+B14+B15+B16+B17</f>
        <v>38718.28605999999</v>
      </c>
      <c r="C18" s="69">
        <f>C7+C8+C9+C10+C11+C12+C13+C14+C15+C16+C17</f>
        <v>24759.999999999996</v>
      </c>
      <c r="D18" s="47">
        <f t="shared" si="9"/>
        <v>24759.999999999996</v>
      </c>
      <c r="E18" s="47">
        <f t="shared" si="9"/>
        <v>0</v>
      </c>
      <c r="F18" s="47">
        <f t="shared" si="9"/>
        <v>24759.999999999996</v>
      </c>
      <c r="G18" s="48">
        <f t="shared" si="9"/>
        <v>0</v>
      </c>
      <c r="H18" s="33">
        <f aca="true" t="shared" si="10" ref="H18:Q18">SUM(H7:H17)</f>
        <v>0</v>
      </c>
      <c r="I18" s="61">
        <f t="shared" si="10"/>
        <v>82950.9</v>
      </c>
      <c r="J18" s="33"/>
      <c r="K18" s="33"/>
      <c r="L18" s="33"/>
      <c r="M18" s="61">
        <f t="shared" si="10"/>
        <v>1632.73432</v>
      </c>
      <c r="N18" s="50">
        <f t="shared" si="10"/>
        <v>0</v>
      </c>
      <c r="O18" s="61">
        <f t="shared" si="10"/>
        <v>-23807.94622</v>
      </c>
      <c r="P18" s="50">
        <f t="shared" si="10"/>
        <v>0</v>
      </c>
      <c r="Q18" s="31">
        <f t="shared" si="10"/>
        <v>25440.68054</v>
      </c>
      <c r="R18" s="61">
        <f>SUM(R7:R17)</f>
        <v>60578.600000000006</v>
      </c>
      <c r="S18" s="31"/>
      <c r="T18" s="33"/>
      <c r="U18" s="39"/>
      <c r="V18" s="52">
        <f>SUM(V7:V17)</f>
        <v>0</v>
      </c>
      <c r="W18" s="68">
        <f>SUM(W7:W17)</f>
        <v>91833.28537</v>
      </c>
      <c r="X18" s="39"/>
      <c r="Y18" s="39"/>
      <c r="Z18" s="57">
        <f>SUM(Z7:Z17)</f>
        <v>77985.4</v>
      </c>
      <c r="AA18" s="57">
        <f>SUM(AA7:AA17)</f>
        <v>38998.200000000004</v>
      </c>
      <c r="AB18" s="61">
        <f>SUM(AB7:AB17)</f>
        <v>174771.69999999998</v>
      </c>
      <c r="AC18" s="61">
        <f>SUM(AC7:AC17)</f>
        <v>139169.80000000002</v>
      </c>
      <c r="AD18" s="58"/>
      <c r="AE18" s="58"/>
      <c r="AF18" s="59"/>
      <c r="AG18" s="56"/>
      <c r="AH18" s="42">
        <f aca="true" t="shared" si="11" ref="AH18:AM18">AH7+AH8+AH9+AH10+AH11+AH12+AH13+AH14+AH15+AH16+AH17</f>
        <v>0</v>
      </c>
      <c r="AI18" s="42">
        <f t="shared" si="11"/>
        <v>0</v>
      </c>
      <c r="AJ18" s="40">
        <f t="shared" si="11"/>
        <v>0</v>
      </c>
      <c r="AK18" s="42">
        <f t="shared" si="11"/>
        <v>0</v>
      </c>
      <c r="AL18" s="50">
        <f>SUM(AL7:AL17)</f>
        <v>1632.73432</v>
      </c>
      <c r="AM18" s="40">
        <f t="shared" si="11"/>
        <v>0</v>
      </c>
      <c r="AN18" s="27"/>
      <c r="AO18" s="27"/>
    </row>
    <row r="19" spans="9:13" ht="12.75">
      <c r="I19" s="26"/>
      <c r="M19" s="26"/>
    </row>
    <row r="20" ht="12.75">
      <c r="W20" s="20"/>
    </row>
    <row r="34" ht="12.75">
      <c r="AL34" s="22"/>
    </row>
    <row r="35" ht="12.75">
      <c r="AL35" s="22"/>
    </row>
    <row r="36" ht="12.75">
      <c r="AL36" s="22"/>
    </row>
    <row r="37" ht="12.75">
      <c r="AL37" s="22"/>
    </row>
    <row r="38" ht="12.75">
      <c r="AL38" s="22"/>
    </row>
    <row r="39" ht="12.75">
      <c r="AL39" s="22"/>
    </row>
    <row r="40" ht="12.75">
      <c r="AL40" s="22"/>
    </row>
    <row r="41" ht="12.75">
      <c r="AL41" s="22"/>
    </row>
    <row r="42" ht="12.75">
      <c r="AL42" s="22"/>
    </row>
    <row r="43" ht="12.75">
      <c r="AL43" s="22"/>
    </row>
    <row r="44" ht="12.75">
      <c r="AL44" s="22"/>
    </row>
    <row r="45" ht="12.75">
      <c r="AL45" s="23"/>
    </row>
  </sheetData>
  <sheetProtection/>
  <mergeCells count="36">
    <mergeCell ref="AH5:AH6"/>
    <mergeCell ref="I5:I6"/>
    <mergeCell ref="J5:J6"/>
    <mergeCell ref="K5:K6"/>
    <mergeCell ref="L5:L6"/>
    <mergeCell ref="V5:Y5"/>
    <mergeCell ref="AF5:AF6"/>
    <mergeCell ref="AG5:AG6"/>
    <mergeCell ref="AD5:AE5"/>
    <mergeCell ref="R5:R6"/>
    <mergeCell ref="AN5:AN6"/>
    <mergeCell ref="AO5:AO6"/>
    <mergeCell ref="AM5:AM6"/>
    <mergeCell ref="AI5:AI6"/>
    <mergeCell ref="AL5:AL6"/>
    <mergeCell ref="AK5:AK6"/>
    <mergeCell ref="AJ5:AJ6"/>
    <mergeCell ref="A5:A6"/>
    <mergeCell ref="Z5:AA5"/>
    <mergeCell ref="H5:H6"/>
    <mergeCell ref="AB5:AC5"/>
    <mergeCell ref="F5:F6"/>
    <mergeCell ref="G5:G6"/>
    <mergeCell ref="S5:S6"/>
    <mergeCell ref="T5:T6"/>
    <mergeCell ref="U5:U6"/>
    <mergeCell ref="M5:M6"/>
    <mergeCell ref="B1:K3"/>
    <mergeCell ref="E5:E6"/>
    <mergeCell ref="N5:N6"/>
    <mergeCell ref="O5:O6"/>
    <mergeCell ref="Q5:Q6"/>
    <mergeCell ref="P5:P6"/>
    <mergeCell ref="B5:B6"/>
    <mergeCell ref="C5:C6"/>
    <mergeCell ref="D5:D6"/>
  </mergeCells>
  <printOptions/>
  <pageMargins left="0" right="0" top="0" bottom="0" header="0" footer="0"/>
  <pageSetup horizontalDpi="200" verticalDpi="200" orientation="landscape" paperSize="9" scale="76" r:id="rId1"/>
  <colBreaks count="1" manualBreakCount="1">
    <brk id="2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2019-11-26T06:15:08Z</cp:lastPrinted>
  <dcterms:created xsi:type="dcterms:W3CDTF">2012-04-17T13:22:10Z</dcterms:created>
  <dcterms:modified xsi:type="dcterms:W3CDTF">2023-08-11T06:25:41Z</dcterms:modified>
  <cp:category/>
  <cp:version/>
  <cp:contentType/>
  <cp:contentStatus/>
</cp:coreProperties>
</file>